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0" yWindow="0" windowWidth="28800" windowHeight="12210" activeTab="6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47" i="2"/>
  <c r="G33" i="10" l="1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42" i="8" s="1"/>
  <c r="G159" i="7"/>
  <c r="F159" i="7"/>
  <c r="E159" i="7"/>
  <c r="D159" i="7"/>
  <c r="C159" i="7"/>
  <c r="G157" i="7"/>
  <c r="D157" i="7"/>
  <c r="G156" i="7"/>
  <c r="D156" i="7"/>
  <c r="D155" i="7"/>
  <c r="G155" i="7" s="1"/>
  <c r="G154" i="7"/>
  <c r="D154" i="7"/>
  <c r="G153" i="7"/>
  <c r="D153" i="7"/>
  <c r="D152" i="7"/>
  <c r="G152" i="7" s="1"/>
  <c r="G151" i="7"/>
  <c r="G150" i="7" s="1"/>
  <c r="D151" i="7"/>
  <c r="F150" i="7"/>
  <c r="E150" i="7"/>
  <c r="D150" i="7"/>
  <c r="C150" i="7"/>
  <c r="G149" i="7"/>
  <c r="D149" i="7"/>
  <c r="D148" i="7"/>
  <c r="G148" i="7" s="1"/>
  <c r="D147" i="7"/>
  <c r="D146" i="7" s="1"/>
  <c r="F146" i="7"/>
  <c r="E146" i="7"/>
  <c r="C146" i="7"/>
  <c r="G145" i="7"/>
  <c r="D145" i="7"/>
  <c r="G144" i="7"/>
  <c r="D144" i="7"/>
  <c r="D143" i="7"/>
  <c r="G143" i="7" s="1"/>
  <c r="G142" i="7"/>
  <c r="D142" i="7"/>
  <c r="G141" i="7"/>
  <c r="D141" i="7"/>
  <c r="D140" i="7"/>
  <c r="D137" i="7" s="1"/>
  <c r="G139" i="7"/>
  <c r="D139" i="7"/>
  <c r="G138" i="7"/>
  <c r="D138" i="7"/>
  <c r="F137" i="7"/>
  <c r="E137" i="7"/>
  <c r="E84" i="7" s="1"/>
  <c r="C137" i="7"/>
  <c r="D136" i="7"/>
  <c r="G136" i="7" s="1"/>
  <c r="D135" i="7"/>
  <c r="G135" i="7" s="1"/>
  <c r="G134" i="7"/>
  <c r="G133" i="7" s="1"/>
  <c r="D134" i="7"/>
  <c r="F133" i="7"/>
  <c r="E133" i="7"/>
  <c r="D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G126" i="7"/>
  <c r="D126" i="7"/>
  <c r="D125" i="7"/>
  <c r="G125" i="7" s="1"/>
  <c r="G124" i="7"/>
  <c r="D124" i="7"/>
  <c r="F123" i="7"/>
  <c r="E123" i="7"/>
  <c r="D123" i="7"/>
  <c r="C123" i="7"/>
  <c r="G122" i="7"/>
  <c r="D122" i="7"/>
  <c r="D121" i="7"/>
  <c r="G121" i="7" s="1"/>
  <c r="D120" i="7"/>
  <c r="G120" i="7" s="1"/>
  <c r="G119" i="7"/>
  <c r="D119" i="7"/>
  <c r="D118" i="7"/>
  <c r="G118" i="7" s="1"/>
  <c r="D117" i="7"/>
  <c r="G117" i="7" s="1"/>
  <c r="G116" i="7"/>
  <c r="D116" i="7"/>
  <c r="D115" i="7"/>
  <c r="G115" i="7" s="1"/>
  <c r="D114" i="7"/>
  <c r="D113" i="7" s="1"/>
  <c r="F113" i="7"/>
  <c r="E113" i="7"/>
  <c r="C113" i="7"/>
  <c r="G112" i="7"/>
  <c r="D112" i="7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G105" i="7"/>
  <c r="D105" i="7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G95" i="7"/>
  <c r="D95" i="7"/>
  <c r="D94" i="7"/>
  <c r="D93" i="7" s="1"/>
  <c r="F93" i="7"/>
  <c r="F84" i="7" s="1"/>
  <c r="E93" i="7"/>
  <c r="C93" i="7"/>
  <c r="D92" i="7"/>
  <c r="G92" i="7" s="1"/>
  <c r="G91" i="7"/>
  <c r="D91" i="7"/>
  <c r="G90" i="7"/>
  <c r="D90" i="7"/>
  <c r="D89" i="7"/>
  <c r="G89" i="7" s="1"/>
  <c r="G88" i="7"/>
  <c r="D88" i="7"/>
  <c r="G87" i="7"/>
  <c r="D87" i="7"/>
  <c r="D86" i="7"/>
  <c r="D85" i="7" s="1"/>
  <c r="F85" i="7"/>
  <c r="E85" i="7"/>
  <c r="C85" i="7"/>
  <c r="C84" i="7" s="1"/>
  <c r="D82" i="7"/>
  <c r="G82" i="7" s="1"/>
  <c r="G81" i="7"/>
  <c r="D81" i="7"/>
  <c r="G80" i="7"/>
  <c r="D80" i="7"/>
  <c r="D79" i="7"/>
  <c r="G79" i="7" s="1"/>
  <c r="G78" i="7"/>
  <c r="D78" i="7"/>
  <c r="G77" i="7"/>
  <c r="D77" i="7"/>
  <c r="D76" i="7"/>
  <c r="D75" i="7" s="1"/>
  <c r="F75" i="7"/>
  <c r="E75" i="7"/>
  <c r="C75" i="7"/>
  <c r="D74" i="7"/>
  <c r="G74" i="7" s="1"/>
  <c r="G73" i="7"/>
  <c r="D73" i="7"/>
  <c r="D72" i="7"/>
  <c r="D71" i="7" s="1"/>
  <c r="F71" i="7"/>
  <c r="E71" i="7"/>
  <c r="C71" i="7"/>
  <c r="D70" i="7"/>
  <c r="G70" i="7" s="1"/>
  <c r="G69" i="7"/>
  <c r="D69" i="7"/>
  <c r="G68" i="7"/>
  <c r="D68" i="7"/>
  <c r="D67" i="7"/>
  <c r="G67" i="7" s="1"/>
  <c r="G66" i="7"/>
  <c r="D66" i="7"/>
  <c r="G65" i="7"/>
  <c r="D65" i="7"/>
  <c r="D64" i="7"/>
  <c r="G64" i="7" s="1"/>
  <c r="G63" i="7"/>
  <c r="D63" i="7"/>
  <c r="F62" i="7"/>
  <c r="E62" i="7"/>
  <c r="D62" i="7"/>
  <c r="C62" i="7"/>
  <c r="C9" i="7" s="1"/>
  <c r="G61" i="7"/>
  <c r="D61" i="7"/>
  <c r="D60" i="7"/>
  <c r="G60" i="7" s="1"/>
  <c r="D59" i="7"/>
  <c r="G59" i="7" s="1"/>
  <c r="G58" i="7" s="1"/>
  <c r="F58" i="7"/>
  <c r="E58" i="7"/>
  <c r="C58" i="7"/>
  <c r="G57" i="7"/>
  <c r="D57" i="7"/>
  <c r="G56" i="7"/>
  <c r="D56" i="7"/>
  <c r="D55" i="7"/>
  <c r="G55" i="7" s="1"/>
  <c r="G54" i="7"/>
  <c r="D54" i="7"/>
  <c r="G53" i="7"/>
  <c r="D53" i="7"/>
  <c r="D52" i="7"/>
  <c r="G52" i="7" s="1"/>
  <c r="G51" i="7"/>
  <c r="D51" i="7"/>
  <c r="G50" i="7"/>
  <c r="D50" i="7"/>
  <c r="D49" i="7"/>
  <c r="G49" i="7" s="1"/>
  <c r="G48" i="7" s="1"/>
  <c r="F48" i="7"/>
  <c r="E48" i="7"/>
  <c r="C48" i="7"/>
  <c r="D47" i="7"/>
  <c r="G47" i="7" s="1"/>
  <c r="G46" i="7"/>
  <c r="D46" i="7"/>
  <c r="D45" i="7"/>
  <c r="G45" i="7" s="1"/>
  <c r="D44" i="7"/>
  <c r="G44" i="7" s="1"/>
  <c r="G43" i="7"/>
  <c r="D43" i="7"/>
  <c r="D42" i="7"/>
  <c r="G42" i="7" s="1"/>
  <c r="D41" i="7"/>
  <c r="G41" i="7" s="1"/>
  <c r="G40" i="7"/>
  <c r="D40" i="7"/>
  <c r="D39" i="7"/>
  <c r="D38" i="7" s="1"/>
  <c r="F38" i="7"/>
  <c r="E38" i="7"/>
  <c r="C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D28" i="7" s="1"/>
  <c r="G30" i="7"/>
  <c r="D30" i="7"/>
  <c r="G29" i="7"/>
  <c r="D29" i="7"/>
  <c r="F28" i="7"/>
  <c r="E28" i="7"/>
  <c r="C28" i="7"/>
  <c r="D27" i="7"/>
  <c r="G27" i="7" s="1"/>
  <c r="D26" i="7"/>
  <c r="G26" i="7" s="1"/>
  <c r="G25" i="7"/>
  <c r="D25" i="7"/>
  <c r="D24" i="7"/>
  <c r="G24" i="7" s="1"/>
  <c r="D23" i="7"/>
  <c r="G23" i="7" s="1"/>
  <c r="G22" i="7"/>
  <c r="D22" i="7"/>
  <c r="D21" i="7"/>
  <c r="G21" i="7" s="1"/>
  <c r="D20" i="7"/>
  <c r="G20" i="7" s="1"/>
  <c r="G19" i="7"/>
  <c r="D19" i="7"/>
  <c r="F18" i="7"/>
  <c r="E18" i="7"/>
  <c r="C18" i="7"/>
  <c r="G17" i="7"/>
  <c r="D17" i="7"/>
  <c r="D16" i="7"/>
  <c r="G16" i="7" s="1"/>
  <c r="G15" i="7"/>
  <c r="D15" i="7"/>
  <c r="G14" i="7"/>
  <c r="D14" i="7"/>
  <c r="D13" i="7"/>
  <c r="D10" i="7" s="1"/>
  <c r="G12" i="7"/>
  <c r="D12" i="7"/>
  <c r="G11" i="7"/>
  <c r="D11" i="7"/>
  <c r="F10" i="7"/>
  <c r="F9" i="7" s="1"/>
  <c r="E10" i="7"/>
  <c r="E9" i="7" s="1"/>
  <c r="C10" i="7"/>
  <c r="G62" i="7" l="1"/>
  <c r="D84" i="7"/>
  <c r="G137" i="7"/>
  <c r="D9" i="7"/>
  <c r="G18" i="7"/>
  <c r="G123" i="7"/>
  <c r="G114" i="7"/>
  <c r="G113" i="7" s="1"/>
  <c r="G147" i="7"/>
  <c r="G146" i="7" s="1"/>
  <c r="D18" i="7"/>
  <c r="G31" i="7"/>
  <c r="G28" i="7" s="1"/>
  <c r="D58" i="7"/>
  <c r="G76" i="7"/>
  <c r="G75" i="7" s="1"/>
  <c r="G86" i="7"/>
  <c r="G85" i="7" s="1"/>
  <c r="G104" i="7"/>
  <c r="G103" i="7" s="1"/>
  <c r="G140" i="7"/>
  <c r="G39" i="7"/>
  <c r="G38" i="7" s="1"/>
  <c r="D48" i="7"/>
  <c r="G72" i="7"/>
  <c r="G71" i="7" s="1"/>
  <c r="G94" i="7"/>
  <c r="G93" i="7" s="1"/>
  <c r="G13" i="7"/>
  <c r="G10" i="7" s="1"/>
  <c r="G9" i="7" l="1"/>
  <c r="G84" i="7"/>
  <c r="E68" i="2" l="1"/>
  <c r="E9" i="2"/>
  <c r="B25" i="2"/>
  <c r="B31" i="2"/>
  <c r="B38" i="2"/>
  <c r="B41" i="2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<sst xmlns="http://schemas.openxmlformats.org/spreadsheetml/2006/main" count="832" uniqueCount="587">
  <si>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</si>
  <si>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</si>
  <si>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</si>
  <si>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</si>
  <si>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</si>
  <si>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</si>
  <si>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</si>
  <si>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</si>
  <si>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</si>
  <si>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</si>
  <si>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</si>
  <si>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</si>
  <si>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</si>
  <si>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</si>
  <si>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</si>
  <si>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</si>
  <si>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</si>
  <si>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</si>
  <si>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</si>
  <si>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</si>
  <si>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</si>
  <si>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</si>
  <si>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</si>
  <si>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</si>
  <si>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</si>
  <si>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</si>
  <si>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</si>
  <si>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</si>
  <si>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</si>
  <si>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</si>
  <si>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</si>
  <si>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</si>
  <si>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</si>
  <si>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</si>
  <si>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</si>
  <si>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</si>
  <si>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</si>
  <si>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</si>
  <si>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</si>
  <si>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</si>
  <si>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</si>
  <si>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</si>
  <si>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</si>
  <si>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</si>
  <si>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</si>
  <si>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</si>
  <si>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</si>
  <si>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</si>
  <si>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</si>
  <si>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</si>
  <si>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</si>
  <si>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</si>
  <si>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</si>
  <si>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</si>
  <si>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</si>
  <si>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</si>
  <si>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</si>
  <si>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</si>
  <si>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</si>
  <si>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</si>
  <si>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</si>
  <si>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</si>
  <si>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</si>
  <si>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</si>
  <si>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</si>
  <si>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</si>
  <si>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</si>
  <si>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</si>
  <si>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</si>
  <si>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</si>
  <si>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</si>
  <si>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</si>
  <si>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</si>
  <si>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</si>
  <si>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</si>
  <si>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</si>
  <si>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</si>
  <si>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</si>
  <si>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</si>
  <si>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</si>
  <si>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</si>
  <si>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</si>
  <si>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</si>
  <si>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</si>
  <si>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</si>
  <si>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</si>
  <si>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</si>
  <si>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</si>
  <si>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</si>
  <si>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</si>
  <si>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</si>
  <si>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</si>
  <si>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</si>
  <si>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</si>
  <si>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</si>
  <si>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</si>
  <si>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</si>
  <si>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</si>
  <si>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</si>
  <si>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</si>
  <si>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</si>
  <si>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</si>
  <si>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</si>
  <si>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</si>
  <si>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</si>
  <si>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</si>
  <si>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</si>
  <si>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</si>
  <si>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</si>
  <si>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</si>
  <si>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</si>
  <si>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</si>
  <si>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</si>
  <si>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</si>
  <si>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</si>
  <si>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</si>
  <si>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</si>
  <si>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</si>
  <si>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</si>
  <si>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</si>
  <si>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</si>
  <si>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</si>
  <si>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</si>
  <si>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</si>
  <si>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</si>
  <si>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</si>
  <si>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</si>
  <si>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</si>
  <si>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</si>
  <si>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</si>
  <si>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</si>
  <si>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</si>
  <si>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</si>
  <si>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</si>
  <si>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</si>
  <si>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</si>
  <si>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</si>
  <si>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</si>
  <si>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</si>
  <si>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</si>
  <si>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</si>
  <si>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</si>
  <si>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</si>
  <si>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</si>
  <si>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</si>
  <si>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</si>
  <si>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</si>
  <si>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</si>
  <si>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</si>
  <si>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</si>
  <si>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</si>
  <si>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</si>
  <si>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</si>
  <si>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</si>
  <si>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</si>
  <si>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</si>
  <si>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</si>
  <si>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</si>
  <si>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</si>
  <si>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</si>
  <si>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</si>
  <si>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</si>
  <si>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</si>
  <si>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</si>
  <si>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</si>
  <si>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</si>
  <si>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</si>
  <si>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</si>
  <si>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</si>
  <si>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</si>
  <si>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</si>
  <si>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</si>
  <si>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</si>
  <si>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</si>
  <si>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</si>
  <si>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</si>
  <si>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</si>
  <si>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</si>
  <si>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</si>
  <si>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</si>
  <si>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</si>
  <si>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</si>
  <si>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</si>
  <si>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</si>
  <si>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</si>
  <si>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</si>
  <si>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</si>
  <si>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</si>
  <si>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</si>
  <si>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</si>
  <si>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</si>
  <si>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</si>
  <si>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</si>
  <si>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</si>
  <si>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</si>
  <si>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</si>
  <si>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</si>
  <si>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</si>
  <si>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</si>
  <si>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</si>
  <si>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</si>
  <si>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</si>
  <si>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</si>
  <si>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</si>
  <si>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</si>
  <si>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</si>
  <si>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</si>
  <si>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</si>
  <si>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</si>
  <si>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</si>
  <si>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</si>
  <si>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</si>
  <si>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</si>
  <si>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</si>
  <si>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</si>
  <si>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</si>
  <si>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</si>
  <si>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</si>
  <si>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</si>
  <si>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</si>
  <si>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</si>
  <si>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</si>
  <si>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</si>
  <si>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</si>
  <si>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</si>
  <si>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</si>
  <si>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</si>
  <si>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</si>
  <si>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</si>
  <si>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</si>
  <si>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</si>
  <si>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</si>
  <si>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</si>
  <si>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</si>
  <si>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</si>
  <si>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</si>
  <si>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</si>
  <si>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</si>
  <si>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</si>
  <si>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</si>
  <si>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</si>
  <si>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</si>
  <si>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</si>
  <si>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</si>
  <si>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</si>
  <si>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</si>
  <si>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</si>
  <si>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</si>
  <si>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</si>
  <si>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</si>
  <si>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</si>
  <si>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</si>
  <si>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</si>
  <si>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</si>
  <si>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</si>
  <si>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</si>
  <si>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</si>
  <si>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</si>
  <si>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</si>
  <si>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</si>
  <si>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</si>
  <si>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</si>
  <si>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</si>
  <si>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</si>
  <si>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</si>
  <si>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</si>
  <si>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</si>
  <si>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</si>
  <si>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</si>
  <si>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</si>
  <si>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</si>
  <si>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</si>
  <si>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</si>
  <si>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</si>
  <si>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</si>
  <si>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</si>
  <si>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</si>
  <si>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</si>
  <si>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</si>
  <si>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</si>
  <si>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</si>
  <si>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</si>
  <si>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</si>
  <si>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</si>
  <si>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</si>
  <si>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</si>
  <si>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</si>
  <si>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</si>
  <si>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</si>
  <si>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</si>
  <si>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</si>
  <si>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</si>
  <si>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</si>
  <si>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</si>
  <si>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</si>
  <si>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</si>
  <si>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</si>
  <si>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</si>
  <si>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</si>
  <si>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</si>
  <si>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</si>
  <si>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</si>
  <si>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</si>
  <si>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</si>
  <si>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</si>
  <si>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</si>
  <si>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</si>
  <si>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</si>
  <si>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</si>
  <si>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</si>
  <si>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</si>
  <si>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</si>
  <si>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</si>
  <si>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</si>
  <si>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</si>
  <si>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</si>
  <si>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</si>
  <si>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</si>
  <si>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</si>
  <si>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</si>
  <si>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</si>
  <si>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</si>
  <si>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</si>
  <si>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</si>
  <si>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</si>
  <si>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</si>
  <si>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</si>
  <si>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</si>
  <si>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</si>
  <si>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</si>
  <si>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</si>
  <si>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</si>
  <si>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</si>
  <si>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</si>
  <si>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</si>
  <si>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</si>
  <si>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</si>
  <si>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</si>
  <si>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</si>
  <si>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</si>
  <si>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</si>
  <si>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</si>
  <si>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</si>
  <si>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</si>
  <si>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</si>
  <si>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</si>
  <si>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</si>
  <si>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</si>
  <si>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</si>
  <si>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</si>
  <si>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</si>
  <si>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</si>
  <si>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</si>
  <si>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</si>
  <si>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</si>
  <si>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</si>
  <si>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</si>
  <si>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</si>
  <si>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</si>
  <si>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</si>
  <si>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</si>
  <si>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</si>
  <si>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</si>
  <si>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</si>
  <si>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</si>
  <si>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</si>
  <si>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</si>
  <si>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</si>
  <si>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</si>
  <si>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</si>
  <si>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</si>
  <si>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</si>
  <si>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</si>
  <si>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</si>
  <si>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</si>
  <si>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</si>
  <si>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</si>
  <si>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</si>
  <si>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</si>
  <si>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</si>
  <si>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</si>
  <si>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</si>
  <si>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</si>
  <si>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</si>
  <si>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</si>
  <si>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</si>
  <si>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</si>
  <si>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</si>
  <si>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</si>
  <si>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</si>
  <si>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</si>
  <si>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</si>
  <si>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</si>
  <si>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</si>
  <si>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</si>
  <si>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</si>
  <si>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</si>
  <si>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</si>
  <si>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</si>
  <si>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</si>
  <si>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</si>
  <si>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</si>
  <si>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</si>
  <si>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</si>
  <si>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</si>
  <si>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</si>
  <si>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</si>
  <si>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</si>
  <si>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</si>
  <si>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</si>
  <si>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</si>
  <si>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</si>
  <si>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</si>
  <si>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</si>
  <si>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</si>
  <si>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</si>
  <si>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</si>
  <si>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</si>
  <si>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</si>
  <si>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</si>
  <si>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</si>
  <si>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</si>
  <si>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</si>
  <si>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</si>
  <si>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</si>
  <si>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</si>
  <si>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</si>
  <si>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</si>
  <si>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</si>
  <si>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</si>
  <si>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</si>
  <si>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</si>
  <si>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</si>
  <si>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</si>
  <si>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</si>
  <si>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</si>
  <si>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</si>
  <si>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</si>
  <si>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</si>
  <si>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</si>
  <si>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</si>
  <si>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</si>
  <si>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</si>
  <si>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</si>
  <si>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</si>
  <si>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</si>
  <si>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</si>
  <si>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</si>
  <si>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</si>
  <si>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</si>
  <si>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</si>
  <si>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</si>
  <si>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</si>
  <si>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</si>
  <si>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</si>
  <si>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</si>
  <si>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</si>
  <si>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</si>
  <si>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</si>
  <si>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</si>
  <si>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</si>
  <si>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</si>
  <si>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</si>
  <si>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</si>
  <si>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</si>
  <si>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</si>
  <si>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</si>
  <si>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</si>
  <si>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</si>
  <si>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</si>
  <si>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</si>
  <si>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</si>
  <si>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</si>
  <si>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</si>
  <si>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</si>
  <si>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</si>
  <si>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</si>
  <si>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</si>
  <si>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</si>
  <si>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</si>
  <si>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</si>
  <si>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</si>
  <si>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</si>
  <si>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</si>
  <si>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</si>
  <si>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</si>
  <si>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</si>
  <si>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</si>
  <si>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</si>
  <si>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</si>
  <si>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</si>
  <si>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</si>
  <si>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</si>
  <si>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</si>
  <si>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</si>
  <si>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</si>
  <si>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</si>
  <si>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</si>
  <si>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</si>
  <si>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</si>
  <si>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</si>
  <si>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</si>
  <si>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</si>
  <si>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</si>
  <si>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</si>
  <si>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</si>
  <si>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</si>
  <si>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</si>
  <si>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</si>
  <si>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</si>
  <si>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</si>
  <si>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</si>
  <si>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</si>
  <si>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</si>
  <si>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</si>
  <si>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</si>
  <si>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</si>
  <si>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</si>
  <si>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</si>
  <si>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</si>
  <si>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</si>
  <si>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</si>
  <si>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</si>
  <si>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</si>
  <si>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</si>
  <si>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</si>
  <si>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</si>
  <si>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</si>
  <si>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</si>
  <si>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</si>
  <si>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</si>
  <si>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</si>
  <si>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</si>
  <si>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</si>
  <si>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</si>
  <si>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</si>
  <si>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</si>
  <si>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</si>
  <si>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</si>
  <si>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</si>
  <si>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</si>
  <si>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</si>
  <si>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</si>
  <si>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</si>
  <si>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</si>
  <si>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</si>
  <si>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</si>
  <si>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</si>
  <si>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</si>
  <si>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</si>
  <si>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</si>
  <si>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</si>
  <si>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</si>
  <si>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</si>
  <si>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</si>
  <si>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</si>
  <si>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</si>
  <si>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</si>
  <si>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</si>
  <si>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</si>
  <si>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</si>
  <si>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</si>
  <si>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</si>
  <si>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</si>
  <si>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</si>
  <si>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</si>
  <si>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</si>
  <si>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</si>
  <si>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</si>
  <si>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</si>
  <si>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</si>
  <si>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</si>
  <si>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</si>
  <si>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</si>
  <si>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</si>
  <si>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</si>
  <si>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</si>
  <si>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</si>
  <si>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</si>
  <si>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</si>
  <si>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</si>
  <si>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</si>
  <si>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</si>
  <si>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Junio de 2024</t>
  </si>
  <si>
    <t>Del 1 de Enero al 30 de Junio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</si>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</sst>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165" fontId="2" fillId="0" borderId="14" xfId="17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2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/>
    <xf numFmtId="3" fontId="1" fillId="0" borderId="14" xfId="18" applyNumberFormat="1" applyFont="1" applyFill="1" applyBorder="1" applyProtection="1">
      <protection locked="0"/>
    </xf>
    <xf numFmtId="3" fontId="2" fillId="0" borderId="14" xfId="18" applyNumberFormat="1" applyFont="1" applyFill="1" applyBorder="1"/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>
      <alignment vertical="center"/>
    </xf>
    <xf numFmtId="3" fontId="2" fillId="0" borderId="14" xfId="18" applyNumberFormat="1" applyFont="1" applyFill="1" applyBorder="1" applyAlignment="1">
      <alignment vertical="center"/>
    </xf>
    <xf numFmtId="3" fontId="1" fillId="0" borderId="13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Millares 3" xfId="16"/>
    <cellStyle name="Millares 4" xfId="17"/>
    <cellStyle name="Millares 5" xfId="18"/>
    <cellStyle name="Millares 6" xfId="19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9" zoomScaleNormal="100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40" t="s">
        <v>0</v>
      </c>
      <c r="B1" s="241"/>
      <c r="C1" s="241"/>
      <c r="D1" s="241"/>
      <c r="E1" s="241"/>
      <c r="F1" s="242"/>
    </row>
    <row r="2" spans="1:6" ht="15" customHeight="1" x14ac:dyDescent="0.25">
      <c r="A2" s="243" t="str">
        <f>ENTE_PUBLICO_A</f>
        <v>SISTEMA MUNICIPAL PARA EL DESARRROLLO INTEGRAL DE LA FAMILIA DE SAN FELIPE GUANAJUATO, Gobierno del Estado de Guanajuato (a)</v>
      </c>
      <c r="B2" s="244"/>
      <c r="C2" s="244"/>
      <c r="D2" s="244"/>
      <c r="E2" s="244"/>
      <c r="F2" s="245"/>
    </row>
    <row r="3" spans="1:6" ht="15" customHeight="1" x14ac:dyDescent="0.25">
      <c r="A3" s="246" t="s">
        <v>1</v>
      </c>
      <c r="B3" s="247"/>
      <c r="C3" s="247"/>
      <c r="D3" s="247"/>
      <c r="E3" s="247"/>
      <c r="F3" s="248"/>
    </row>
    <row r="4" spans="1:6" ht="12.95" customHeight="1" x14ac:dyDescent="0.25">
      <c r="A4" s="246" t="s">
        <v>583</v>
      </c>
      <c r="B4" s="249"/>
      <c r="C4" s="249"/>
      <c r="D4" s="249"/>
      <c r="E4" s="249"/>
      <c r="F4" s="248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236" t="s">
        <v>585</v>
      </c>
      <c r="C6" s="238" t="s">
        <v>586</v>
      </c>
      <c r="D6" s="41" t="s">
        <v>4</v>
      </c>
      <c r="E6" s="237" t="s">
        <v>585</v>
      </c>
      <c r="F6" s="239" t="s">
        <v>586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201">
        <v>5338926.8899999997</v>
      </c>
      <c r="C9" s="141">
        <v>5202255.29</v>
      </c>
      <c r="D9" s="45" t="s">
        <v>10</v>
      </c>
      <c r="E9" s="147">
        <f>SUM(E10:E18)</f>
        <v>4346109.1399999997</v>
      </c>
      <c r="F9" s="147">
        <v>5046330.2999999989</v>
      </c>
    </row>
    <row r="10" spans="1:6" x14ac:dyDescent="0.25">
      <c r="A10" s="47" t="s">
        <v>11</v>
      </c>
      <c r="B10" s="136">
        <v>0</v>
      </c>
      <c r="C10" s="137">
        <v>0</v>
      </c>
      <c r="D10" s="47" t="s">
        <v>12</v>
      </c>
      <c r="E10" s="205">
        <v>2809866.57</v>
      </c>
      <c r="F10" s="148">
        <v>3174646.53</v>
      </c>
    </row>
    <row r="11" spans="1:6" x14ac:dyDescent="0.25">
      <c r="A11" s="47" t="s">
        <v>13</v>
      </c>
      <c r="B11" s="200">
        <v>5338926.8899999997</v>
      </c>
      <c r="C11" s="137">
        <v>5202255.29</v>
      </c>
      <c r="D11" s="47" t="s">
        <v>14</v>
      </c>
      <c r="E11" s="205">
        <v>952308.79</v>
      </c>
      <c r="F11" s="148">
        <v>1101338.75</v>
      </c>
    </row>
    <row r="12" spans="1:6" x14ac:dyDescent="0.25">
      <c r="A12" s="47" t="s">
        <v>15</v>
      </c>
      <c r="B12" s="136">
        <v>0</v>
      </c>
      <c r="C12" s="137">
        <v>0</v>
      </c>
      <c r="D12" s="47" t="s">
        <v>16</v>
      </c>
      <c r="E12" s="205">
        <v>0</v>
      </c>
      <c r="F12" s="134">
        <v>0</v>
      </c>
    </row>
    <row r="13" spans="1:6" x14ac:dyDescent="0.25">
      <c r="A13" s="47" t="s">
        <v>17</v>
      </c>
      <c r="B13" s="136">
        <v>0</v>
      </c>
      <c r="C13" s="137">
        <v>0</v>
      </c>
      <c r="D13" s="47" t="s">
        <v>18</v>
      </c>
      <c r="E13" s="205">
        <v>0</v>
      </c>
      <c r="F13" s="134">
        <v>0</v>
      </c>
    </row>
    <row r="14" spans="1:6" x14ac:dyDescent="0.25">
      <c r="A14" s="47" t="s">
        <v>19</v>
      </c>
      <c r="B14" s="136">
        <v>0</v>
      </c>
      <c r="C14" s="137">
        <v>0</v>
      </c>
      <c r="D14" s="47" t="s">
        <v>20</v>
      </c>
      <c r="E14" s="205">
        <v>0</v>
      </c>
      <c r="F14" s="134">
        <v>0</v>
      </c>
    </row>
    <row r="15" spans="1:6" x14ac:dyDescent="0.25">
      <c r="A15" s="47" t="s">
        <v>21</v>
      </c>
      <c r="B15" s="136">
        <v>0</v>
      </c>
      <c r="C15" s="137">
        <v>0</v>
      </c>
      <c r="D15" s="47" t="s">
        <v>22</v>
      </c>
      <c r="E15" s="205">
        <v>100000</v>
      </c>
      <c r="F15" s="149">
        <v>100000</v>
      </c>
    </row>
    <row r="16" spans="1:6" x14ac:dyDescent="0.25">
      <c r="A16" s="47" t="s">
        <v>23</v>
      </c>
      <c r="B16" s="136">
        <v>0</v>
      </c>
      <c r="C16" s="137">
        <v>0</v>
      </c>
      <c r="D16" s="47" t="s">
        <v>24</v>
      </c>
      <c r="E16" s="205">
        <v>466232.23</v>
      </c>
      <c r="F16" s="149">
        <v>332310.06</v>
      </c>
    </row>
    <row r="17" spans="1:6" x14ac:dyDescent="0.25">
      <c r="A17" s="45" t="s">
        <v>25</v>
      </c>
      <c r="B17" s="203">
        <v>1040433.0599999999</v>
      </c>
      <c r="C17" s="142">
        <v>1049840.76</v>
      </c>
      <c r="D17" s="47" t="s">
        <v>26</v>
      </c>
      <c r="E17" s="205">
        <v>0</v>
      </c>
      <c r="F17" s="149">
        <v>0</v>
      </c>
    </row>
    <row r="18" spans="1:6" x14ac:dyDescent="0.25">
      <c r="A18" s="47" t="s">
        <v>27</v>
      </c>
      <c r="B18" s="138">
        <v>0</v>
      </c>
      <c r="C18" s="139">
        <v>0</v>
      </c>
      <c r="D18" s="47" t="s">
        <v>28</v>
      </c>
      <c r="E18" s="205">
        <v>17701.55</v>
      </c>
      <c r="F18" s="149">
        <v>338034.96</v>
      </c>
    </row>
    <row r="19" spans="1:6" x14ac:dyDescent="0.25">
      <c r="A19" s="47" t="s">
        <v>29</v>
      </c>
      <c r="B19" s="202">
        <v>4681.5</v>
      </c>
      <c r="C19" s="139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202">
        <v>21161.24</v>
      </c>
      <c r="C20" s="139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202">
        <v>0</v>
      </c>
      <c r="C21" s="139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202">
        <v>18000</v>
      </c>
      <c r="C22" s="139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202">
        <v>0</v>
      </c>
      <c r="C23" s="139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202">
        <v>996590.32</v>
      </c>
      <c r="C24" s="139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0">
        <v>611935</v>
      </c>
      <c r="C37" s="140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204">
        <f>B9+B17+B25+B31+B37+B38+B41</f>
        <v>6991294.9499999993</v>
      </c>
      <c r="C47" s="143">
        <v>6864031.4500000002</v>
      </c>
      <c r="D47" s="2" t="s">
        <v>84</v>
      </c>
      <c r="E47" s="206">
        <v>4346109.1399999997</v>
      </c>
      <c r="F47" s="150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5">
        <v>6741995.5300000003</v>
      </c>
      <c r="C52" s="144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5">
        <v>3332084.82</v>
      </c>
      <c r="C53" s="144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5">
        <v>89749.2</v>
      </c>
      <c r="C54" s="144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5">
        <v>-2523638.62</v>
      </c>
      <c r="C55" s="144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207">
        <v>4346109.1399999997</v>
      </c>
      <c r="F59" s="151">
        <v>5046330.2999999989</v>
      </c>
    </row>
    <row r="60" spans="1:6" x14ac:dyDescent="0.25">
      <c r="A60" s="3" t="s">
        <v>104</v>
      </c>
      <c r="B60" s="146">
        <v>7640190.9299999988</v>
      </c>
      <c r="C60" s="146">
        <v>7640190.9299999988</v>
      </c>
      <c r="D60" s="44"/>
      <c r="E60" s="48"/>
      <c r="F60" s="48"/>
    </row>
    <row r="61" spans="1:6" x14ac:dyDescent="0.25">
      <c r="A61" s="44"/>
      <c r="B61" s="145"/>
      <c r="C61" s="145"/>
      <c r="D61" s="50" t="s">
        <v>105</v>
      </c>
      <c r="E61" s="48"/>
      <c r="F61" s="48"/>
    </row>
    <row r="62" spans="1:6" x14ac:dyDescent="0.25">
      <c r="A62" s="3" t="s">
        <v>106</v>
      </c>
      <c r="B62" s="157">
        <f>B47+B60</f>
        <v>14631485.879999999</v>
      </c>
      <c r="C62" s="146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2">
        <v>2366203.48</v>
      </c>
      <c r="F63" s="152">
        <v>2366203.48</v>
      </c>
    </row>
    <row r="64" spans="1:6" x14ac:dyDescent="0.25">
      <c r="A64" s="44"/>
      <c r="B64" s="44"/>
      <c r="C64" s="44"/>
      <c r="D64" s="45" t="s">
        <v>108</v>
      </c>
      <c r="E64" s="153">
        <v>2366203.4700000002</v>
      </c>
      <c r="F64" s="153">
        <v>2366203.4700000002</v>
      </c>
    </row>
    <row r="65" spans="1:6" x14ac:dyDescent="0.25">
      <c r="A65" s="44"/>
      <c r="B65" s="44"/>
      <c r="C65" s="44"/>
      <c r="D65" s="49" t="s">
        <v>109</v>
      </c>
      <c r="E65" s="235">
        <v>0.01</v>
      </c>
      <c r="F65" s="235">
        <v>0.01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54">
        <f>SUM(E69:E70)</f>
        <v>7919173.6600000001</v>
      </c>
      <c r="F68" s="154">
        <v>7091688.5999999996</v>
      </c>
    </row>
    <row r="69" spans="1:6" x14ac:dyDescent="0.25">
      <c r="A69" s="52"/>
      <c r="B69" s="44"/>
      <c r="C69" s="44"/>
      <c r="D69" s="45" t="s">
        <v>112</v>
      </c>
      <c r="E69" s="208">
        <v>827485.06</v>
      </c>
      <c r="F69" s="155">
        <v>58701.71</v>
      </c>
    </row>
    <row r="70" spans="1:6" x14ac:dyDescent="0.25">
      <c r="A70" s="52"/>
      <c r="B70" s="44"/>
      <c r="C70" s="44"/>
      <c r="D70" s="45" t="s">
        <v>113</v>
      </c>
      <c r="E70" s="208">
        <v>7091688.5999999996</v>
      </c>
      <c r="F70" s="155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209">
        <v>10285377.140000001</v>
      </c>
      <c r="F79" s="157">
        <v>9457892.0800000001</v>
      </c>
    </row>
    <row r="80" spans="1:6" x14ac:dyDescent="0.25">
      <c r="A80" s="52"/>
      <c r="B80" s="44"/>
      <c r="C80" s="44"/>
      <c r="D80" s="44"/>
      <c r="E80" s="156"/>
      <c r="F80" s="156"/>
    </row>
    <row r="81" spans="1:6" x14ac:dyDescent="0.25">
      <c r="A81" s="52"/>
      <c r="B81" s="44"/>
      <c r="C81" s="44"/>
      <c r="D81" s="2" t="s">
        <v>121</v>
      </c>
      <c r="E81" s="210">
        <v>14631486.280000001</v>
      </c>
      <c r="F81" s="157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64 E6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0" t="s">
        <v>451</v>
      </c>
      <c r="B1" s="270"/>
      <c r="C1" s="270"/>
      <c r="D1" s="270"/>
      <c r="E1" s="270"/>
      <c r="F1" s="270"/>
      <c r="G1" s="27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68" t="s">
        <v>454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25">
      <c r="A7" s="269"/>
      <c r="B7" s="69" t="s">
        <v>455</v>
      </c>
      <c r="C7" s="269"/>
      <c r="D7" s="269"/>
      <c r="E7" s="269"/>
      <c r="F7" s="269"/>
      <c r="G7" s="269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1" t="s">
        <v>470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72" t="s">
        <v>472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25">
      <c r="A7" s="273"/>
      <c r="B7" s="37" t="s">
        <v>455</v>
      </c>
      <c r="C7" s="269"/>
      <c r="D7" s="269"/>
      <c r="E7" s="269"/>
      <c r="F7" s="269"/>
      <c r="G7" s="269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1" t="s">
        <v>486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5" t="s">
        <v>454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f>+F5+1</f>
        <v>2022</v>
      </c>
    </row>
    <row r="6" spans="1:7" ht="32.25" x14ac:dyDescent="0.25">
      <c r="A6" s="258"/>
      <c r="B6" s="277"/>
      <c r="C6" s="277"/>
      <c r="D6" s="277"/>
      <c r="E6" s="277"/>
      <c r="F6" s="277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4" t="s">
        <v>509</v>
      </c>
      <c r="B39" s="274"/>
      <c r="C39" s="274"/>
      <c r="D39" s="274"/>
      <c r="E39" s="274"/>
      <c r="F39" s="274"/>
      <c r="G39" s="274"/>
    </row>
    <row r="40" spans="1:7" x14ac:dyDescent="0.25">
      <c r="A40" s="274" t="s">
        <v>510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1" t="s">
        <v>511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8" t="s">
        <v>472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v>2022</v>
      </c>
    </row>
    <row r="6" spans="1:7" ht="48.75" customHeight="1" x14ac:dyDescent="0.25">
      <c r="A6" s="279"/>
      <c r="B6" s="277"/>
      <c r="C6" s="277"/>
      <c r="D6" s="277"/>
      <c r="E6" s="277"/>
      <c r="F6" s="277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4" t="s">
        <v>509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510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0" t="s">
        <v>515</v>
      </c>
      <c r="B1" s="280"/>
      <c r="C1" s="280"/>
      <c r="D1" s="280"/>
      <c r="E1" s="280"/>
      <c r="F1" s="280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4" zoomScaleNormal="94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0" t="s">
        <v>122</v>
      </c>
      <c r="B1" s="241"/>
      <c r="C1" s="241"/>
      <c r="D1" s="241"/>
      <c r="E1" s="241"/>
      <c r="F1" s="241"/>
      <c r="G1" s="241"/>
      <c r="H1" s="242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46" t="s">
        <v>583</v>
      </c>
      <c r="B4" s="249"/>
      <c r="C4" s="249"/>
      <c r="D4" s="249"/>
      <c r="E4" s="249"/>
      <c r="F4" s="248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58">
        <v>5046330.3</v>
      </c>
      <c r="C18" s="103"/>
      <c r="D18" s="103"/>
      <c r="E18" s="103"/>
      <c r="F18" s="211">
        <v>4346109.1399999997</v>
      </c>
      <c r="G18" s="103"/>
      <c r="H18" s="103"/>
    </row>
    <row r="19" spans="1:8" ht="16.5" customHeight="1" x14ac:dyDescent="0.25">
      <c r="A19" s="102"/>
      <c r="B19" s="159"/>
      <c r="C19" s="86"/>
      <c r="D19" s="86"/>
      <c r="E19" s="86"/>
      <c r="F19" s="212"/>
      <c r="G19" s="86"/>
      <c r="H19" s="86"/>
    </row>
    <row r="20" spans="1:8" ht="14.45" customHeight="1" x14ac:dyDescent="0.25">
      <c r="A20" s="8" t="s">
        <v>142</v>
      </c>
      <c r="B20" s="158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1">
        <v>4346109.1399999997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0" t="s">
        <v>152</v>
      </c>
      <c r="B33" s="250"/>
      <c r="C33" s="250"/>
      <c r="D33" s="250"/>
      <c r="E33" s="250"/>
      <c r="F33" s="250"/>
      <c r="G33" s="250"/>
      <c r="H33" s="250"/>
    </row>
    <row r="34" spans="1:8" ht="14.45" customHeight="1" x14ac:dyDescent="0.25">
      <c r="A34" s="250"/>
      <c r="B34" s="250"/>
      <c r="C34" s="250"/>
      <c r="D34" s="250"/>
      <c r="E34" s="250"/>
      <c r="F34" s="250"/>
      <c r="G34" s="250"/>
      <c r="H34" s="250"/>
    </row>
    <row r="35" spans="1:8" ht="14.45" customHeight="1" x14ac:dyDescent="0.25">
      <c r="A35" s="250"/>
      <c r="B35" s="250"/>
      <c r="C35" s="250"/>
      <c r="D35" s="250"/>
      <c r="E35" s="250"/>
      <c r="F35" s="250"/>
      <c r="G35" s="250"/>
      <c r="H35" s="250"/>
    </row>
    <row r="36" spans="1:8" ht="14.45" customHeight="1" x14ac:dyDescent="0.25">
      <c r="A36" s="250"/>
      <c r="B36" s="250"/>
      <c r="C36" s="250"/>
      <c r="D36" s="250"/>
      <c r="E36" s="250"/>
      <c r="F36" s="250"/>
      <c r="G36" s="250"/>
      <c r="H36" s="250"/>
    </row>
    <row r="37" spans="1:8" ht="14.45" customHeight="1" x14ac:dyDescent="0.25">
      <c r="A37" s="250"/>
      <c r="B37" s="250"/>
      <c r="C37" s="250"/>
      <c r="D37" s="250"/>
      <c r="E37" s="250"/>
      <c r="F37" s="250"/>
      <c r="G37" s="250"/>
      <c r="H37" s="250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G6" sqref="G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1" t="s">
        <v>163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Normal="100" workbookViewId="0">
      <selection activeCell="C79" sqref="C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1" t="s">
        <v>187</v>
      </c>
      <c r="B1" s="252"/>
      <c r="C1" s="252"/>
      <c r="D1" s="253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30 de Junio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62">
        <v>17685565.489999998</v>
      </c>
      <c r="C8" s="213">
        <v>8466416.5399999991</v>
      </c>
      <c r="D8" s="213">
        <v>8466416.5399999991</v>
      </c>
    </row>
    <row r="9" spans="1:4" x14ac:dyDescent="0.25">
      <c r="A9" s="57" t="s">
        <v>193</v>
      </c>
      <c r="B9" s="160">
        <v>17685565.489999998</v>
      </c>
      <c r="C9" s="216">
        <v>8466416.5399999991</v>
      </c>
      <c r="D9" s="216">
        <v>8466416.5399999991</v>
      </c>
    </row>
    <row r="10" spans="1:4" x14ac:dyDescent="0.25">
      <c r="A10" s="57" t="s">
        <v>194</v>
      </c>
      <c r="B10" s="89">
        <v>0</v>
      </c>
      <c r="C10" s="216">
        <v>0</v>
      </c>
      <c r="D10" s="216">
        <v>0</v>
      </c>
    </row>
    <row r="11" spans="1:4" x14ac:dyDescent="0.25">
      <c r="A11" s="57" t="s">
        <v>195</v>
      </c>
      <c r="B11" s="89">
        <v>0</v>
      </c>
      <c r="C11" s="214">
        <v>0</v>
      </c>
      <c r="D11" s="214">
        <v>0</v>
      </c>
    </row>
    <row r="12" spans="1:4" x14ac:dyDescent="0.25">
      <c r="A12" s="45"/>
      <c r="B12" s="86"/>
      <c r="C12" s="215"/>
      <c r="D12" s="215"/>
    </row>
    <row r="13" spans="1:4" x14ac:dyDescent="0.25">
      <c r="A13" s="3" t="s">
        <v>196</v>
      </c>
      <c r="B13" s="163">
        <v>17685565.489999998</v>
      </c>
      <c r="C13" s="213">
        <v>7638931.4800000004</v>
      </c>
      <c r="D13" s="213">
        <v>7616750.4800000004</v>
      </c>
    </row>
    <row r="14" spans="1:4" x14ac:dyDescent="0.25">
      <c r="A14" s="57" t="s">
        <v>197</v>
      </c>
      <c r="B14" s="161">
        <v>17685565.489999998</v>
      </c>
      <c r="C14" s="216">
        <v>7638931.4800000004</v>
      </c>
      <c r="D14" s="216">
        <v>7616750.4800000004</v>
      </c>
    </row>
    <row r="15" spans="1:4" x14ac:dyDescent="0.25">
      <c r="A15" s="57" t="s">
        <v>198</v>
      </c>
      <c r="B15" s="89">
        <v>0</v>
      </c>
      <c r="C15" s="216">
        <v>0</v>
      </c>
      <c r="D15" s="216">
        <v>0</v>
      </c>
    </row>
    <row r="16" spans="1:4" x14ac:dyDescent="0.25">
      <c r="A16" s="45"/>
      <c r="B16" s="86"/>
      <c r="C16" s="215"/>
      <c r="D16" s="215"/>
    </row>
    <row r="17" spans="1:4" x14ac:dyDescent="0.25">
      <c r="A17" s="3" t="s">
        <v>199</v>
      </c>
      <c r="B17" s="16">
        <v>0</v>
      </c>
      <c r="C17" s="213">
        <v>529789.72</v>
      </c>
      <c r="D17" s="213">
        <v>529789.72</v>
      </c>
    </row>
    <row r="18" spans="1:4" x14ac:dyDescent="0.25">
      <c r="A18" s="57" t="s">
        <v>200</v>
      </c>
      <c r="B18" s="17">
        <v>0</v>
      </c>
      <c r="C18" s="216">
        <v>529789.72</v>
      </c>
      <c r="D18" s="216">
        <v>529789.72</v>
      </c>
    </row>
    <row r="19" spans="1:4" x14ac:dyDescent="0.25">
      <c r="A19" s="57" t="s">
        <v>201</v>
      </c>
      <c r="B19" s="17">
        <v>0</v>
      </c>
      <c r="C19" s="216">
        <v>0</v>
      </c>
      <c r="D19" s="216">
        <v>0</v>
      </c>
    </row>
    <row r="20" spans="1:4" x14ac:dyDescent="0.25">
      <c r="A20" s="45"/>
      <c r="B20" s="86"/>
      <c r="C20" s="215"/>
      <c r="D20" s="215"/>
    </row>
    <row r="21" spans="1:4" x14ac:dyDescent="0.25">
      <c r="A21" s="3" t="s">
        <v>202</v>
      </c>
      <c r="B21" s="15">
        <f>B8-B13+B17</f>
        <v>0</v>
      </c>
      <c r="C21" s="213">
        <v>1357274.7799999986</v>
      </c>
      <c r="D21" s="213">
        <v>1379455.7799999986</v>
      </c>
    </row>
    <row r="22" spans="1:4" x14ac:dyDescent="0.25">
      <c r="A22" s="3"/>
      <c r="B22" s="86"/>
      <c r="C22" s="215"/>
      <c r="D22" s="215"/>
    </row>
    <row r="23" spans="1:4" x14ac:dyDescent="0.25">
      <c r="A23" s="3" t="s">
        <v>203</v>
      </c>
      <c r="B23" s="15">
        <f>B21-B11</f>
        <v>0</v>
      </c>
      <c r="C23" s="213">
        <v>1357274.7799999986</v>
      </c>
      <c r="D23" s="213">
        <v>1379455.7799999986</v>
      </c>
    </row>
    <row r="24" spans="1:4" x14ac:dyDescent="0.25">
      <c r="A24" s="3"/>
      <c r="B24" s="18"/>
      <c r="C24" s="217"/>
      <c r="D24" s="217"/>
    </row>
    <row r="25" spans="1:4" x14ac:dyDescent="0.25">
      <c r="A25" s="19" t="s">
        <v>204</v>
      </c>
      <c r="B25" s="15">
        <f>B23-B17</f>
        <v>0</v>
      </c>
      <c r="C25" s="213">
        <v>827485.05999999866</v>
      </c>
      <c r="D25" s="213">
        <v>849666.05999999866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218">
        <v>827485.05999999866</v>
      </c>
      <c r="D33" s="218">
        <v>849666.05999999866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64">
        <v>17685565.489999998</v>
      </c>
      <c r="C48" s="222">
        <v>8466416.5399999991</v>
      </c>
      <c r="D48" s="222">
        <v>8466416.5399999991</v>
      </c>
    </row>
    <row r="49" spans="1:4" x14ac:dyDescent="0.25">
      <c r="A49" s="22" t="s">
        <v>221</v>
      </c>
      <c r="B49" s="4">
        <f>B50-B51</f>
        <v>0</v>
      </c>
      <c r="C49" s="219">
        <v>0</v>
      </c>
      <c r="D49" s="219">
        <v>0</v>
      </c>
    </row>
    <row r="50" spans="1:4" x14ac:dyDescent="0.25">
      <c r="A50" s="91" t="s">
        <v>214</v>
      </c>
      <c r="B50" s="46">
        <v>0</v>
      </c>
      <c r="C50" s="223">
        <v>0</v>
      </c>
      <c r="D50" s="223">
        <v>0</v>
      </c>
    </row>
    <row r="51" spans="1:4" x14ac:dyDescent="0.25">
      <c r="A51" s="91" t="s">
        <v>217</v>
      </c>
      <c r="B51" s="46">
        <v>0</v>
      </c>
      <c r="C51" s="223">
        <v>0</v>
      </c>
      <c r="D51" s="223">
        <v>0</v>
      </c>
    </row>
    <row r="52" spans="1:4" x14ac:dyDescent="0.25">
      <c r="A52" s="44"/>
      <c r="B52" s="48"/>
      <c r="C52" s="220"/>
      <c r="D52" s="220"/>
    </row>
    <row r="53" spans="1:4" x14ac:dyDescent="0.25">
      <c r="A53" s="57" t="s">
        <v>197</v>
      </c>
      <c r="B53" s="165">
        <v>17685565.489999998</v>
      </c>
      <c r="C53" s="223">
        <v>7638931.4800000004</v>
      </c>
      <c r="D53" s="223">
        <v>7616750.4800000004</v>
      </c>
    </row>
    <row r="54" spans="1:4" x14ac:dyDescent="0.25">
      <c r="A54" s="44"/>
      <c r="B54" s="48"/>
      <c r="C54" s="220"/>
      <c r="D54" s="220"/>
    </row>
    <row r="55" spans="1:4" x14ac:dyDescent="0.25">
      <c r="A55" s="57" t="s">
        <v>200</v>
      </c>
      <c r="B55" s="23">
        <v>0</v>
      </c>
      <c r="C55" s="223">
        <v>529789.72</v>
      </c>
      <c r="D55" s="223">
        <v>529789.72</v>
      </c>
    </row>
    <row r="56" spans="1:4" x14ac:dyDescent="0.25">
      <c r="A56" s="44"/>
      <c r="B56" s="48"/>
      <c r="C56" s="220"/>
      <c r="D56" s="220"/>
    </row>
    <row r="57" spans="1:4" x14ac:dyDescent="0.25">
      <c r="A57" s="19" t="s">
        <v>222</v>
      </c>
      <c r="B57" s="4">
        <f>B48+B49-B53+B55</f>
        <v>0</v>
      </c>
      <c r="C57" s="219">
        <v>1357274.7799999986</v>
      </c>
      <c r="D57" s="219">
        <v>1379455.7799999986</v>
      </c>
    </row>
    <row r="58" spans="1:4" x14ac:dyDescent="0.25">
      <c r="A58" s="24"/>
      <c r="B58" s="25"/>
      <c r="C58" s="221"/>
      <c r="D58" s="221"/>
    </row>
    <row r="59" spans="1:4" x14ac:dyDescent="0.25">
      <c r="A59" s="19" t="s">
        <v>223</v>
      </c>
      <c r="B59" s="4">
        <f>B57-B49</f>
        <v>0</v>
      </c>
      <c r="C59" s="219">
        <v>1357274.7799999986</v>
      </c>
      <c r="D59" s="219">
        <v>1379455.7799999986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8" zoomScale="115" zoomScaleNormal="115" workbookViewId="0">
      <selection activeCell="D71" sqref="D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1" t="s">
        <v>228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54" t="s">
        <v>230</v>
      </c>
      <c r="B6" s="256" t="s">
        <v>231</v>
      </c>
      <c r="C6" s="256"/>
      <c r="D6" s="256"/>
      <c r="E6" s="256"/>
      <c r="F6" s="256"/>
      <c r="G6" s="256" t="s">
        <v>232</v>
      </c>
    </row>
    <row r="7" spans="1:7" ht="30" x14ac:dyDescent="0.25">
      <c r="A7" s="255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56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67">
        <v>0</v>
      </c>
      <c r="C9" s="167">
        <v>0</v>
      </c>
      <c r="D9" s="166">
        <v>0</v>
      </c>
      <c r="E9" s="167">
        <v>0</v>
      </c>
      <c r="F9" s="167">
        <v>0</v>
      </c>
      <c r="G9" s="166">
        <v>0</v>
      </c>
    </row>
    <row r="10" spans="1:7" x14ac:dyDescent="0.25">
      <c r="A10" s="57" t="s">
        <v>239</v>
      </c>
      <c r="B10" s="167">
        <v>0</v>
      </c>
      <c r="C10" s="167">
        <v>0</v>
      </c>
      <c r="D10" s="166">
        <v>0</v>
      </c>
      <c r="E10" s="167">
        <v>0</v>
      </c>
      <c r="F10" s="167">
        <v>0</v>
      </c>
      <c r="G10" s="166">
        <v>0</v>
      </c>
    </row>
    <row r="11" spans="1:7" x14ac:dyDescent="0.25">
      <c r="A11" s="57" t="s">
        <v>240</v>
      </c>
      <c r="B11" s="167">
        <v>0</v>
      </c>
      <c r="C11" s="167">
        <v>0</v>
      </c>
      <c r="D11" s="166">
        <v>0</v>
      </c>
      <c r="E11" s="167">
        <v>0</v>
      </c>
      <c r="F11" s="167">
        <v>0</v>
      </c>
      <c r="G11" s="166">
        <v>0</v>
      </c>
    </row>
    <row r="12" spans="1:7" x14ac:dyDescent="0.25">
      <c r="A12" s="57" t="s">
        <v>241</v>
      </c>
      <c r="B12" s="167">
        <v>0</v>
      </c>
      <c r="C12" s="167">
        <v>0</v>
      </c>
      <c r="D12" s="166">
        <v>0</v>
      </c>
      <c r="E12" s="167">
        <v>0</v>
      </c>
      <c r="F12" s="167">
        <v>0</v>
      </c>
      <c r="G12" s="166">
        <v>0</v>
      </c>
    </row>
    <row r="13" spans="1:7" x14ac:dyDescent="0.25">
      <c r="A13" s="57" t="s">
        <v>242</v>
      </c>
      <c r="B13" s="167">
        <v>436.15</v>
      </c>
      <c r="C13" s="167">
        <v>0</v>
      </c>
      <c r="D13" s="224">
        <v>436.15</v>
      </c>
      <c r="E13" s="226">
        <v>122.59</v>
      </c>
      <c r="F13" s="226">
        <v>122.59</v>
      </c>
      <c r="G13" s="224">
        <v>-313.55999999999995</v>
      </c>
    </row>
    <row r="14" spans="1:7" x14ac:dyDescent="0.25">
      <c r="A14" s="57" t="s">
        <v>243</v>
      </c>
      <c r="B14" s="167">
        <v>0</v>
      </c>
      <c r="C14" s="167">
        <v>0</v>
      </c>
      <c r="D14" s="224">
        <v>0</v>
      </c>
      <c r="E14" s="226">
        <v>0</v>
      </c>
      <c r="F14" s="226">
        <v>0</v>
      </c>
      <c r="G14" s="224">
        <v>0</v>
      </c>
    </row>
    <row r="15" spans="1:7" x14ac:dyDescent="0.25">
      <c r="A15" s="57" t="s">
        <v>244</v>
      </c>
      <c r="B15" s="167">
        <v>836041.02</v>
      </c>
      <c r="C15" s="167">
        <v>0</v>
      </c>
      <c r="D15" s="224">
        <v>836041.02</v>
      </c>
      <c r="E15" s="226">
        <v>613297.15</v>
      </c>
      <c r="F15" s="226">
        <v>613297.15</v>
      </c>
      <c r="G15" s="224">
        <v>-222743.87</v>
      </c>
    </row>
    <row r="16" spans="1:7" x14ac:dyDescent="0.25">
      <c r="A16" s="87" t="s">
        <v>245</v>
      </c>
      <c r="B16" s="166">
        <v>0</v>
      </c>
      <c r="C16" s="166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75" t="s">
        <v>246</v>
      </c>
      <c r="B17" s="167">
        <v>0</v>
      </c>
      <c r="C17" s="167">
        <v>0</v>
      </c>
      <c r="D17" s="224">
        <v>0</v>
      </c>
      <c r="E17" s="226">
        <v>0</v>
      </c>
      <c r="F17" s="226">
        <v>0</v>
      </c>
      <c r="G17" s="224">
        <v>0</v>
      </c>
    </row>
    <row r="18" spans="1:7" x14ac:dyDescent="0.25">
      <c r="A18" s="75" t="s">
        <v>247</v>
      </c>
      <c r="B18" s="167">
        <v>0</v>
      </c>
      <c r="C18" s="167">
        <v>0</v>
      </c>
      <c r="D18" s="224">
        <v>0</v>
      </c>
      <c r="E18" s="226">
        <v>0</v>
      </c>
      <c r="F18" s="226">
        <v>0</v>
      </c>
      <c r="G18" s="224">
        <v>0</v>
      </c>
    </row>
    <row r="19" spans="1:7" x14ac:dyDescent="0.25">
      <c r="A19" s="75" t="s">
        <v>248</v>
      </c>
      <c r="B19" s="167">
        <v>0</v>
      </c>
      <c r="C19" s="167">
        <v>0</v>
      </c>
      <c r="D19" s="224">
        <v>0</v>
      </c>
      <c r="E19" s="226">
        <v>0</v>
      </c>
      <c r="F19" s="226">
        <v>0</v>
      </c>
      <c r="G19" s="224">
        <v>0</v>
      </c>
    </row>
    <row r="20" spans="1:7" x14ac:dyDescent="0.25">
      <c r="A20" s="75" t="s">
        <v>249</v>
      </c>
      <c r="B20" s="166">
        <v>0</v>
      </c>
      <c r="C20" s="166">
        <v>0</v>
      </c>
      <c r="D20" s="224">
        <v>0</v>
      </c>
      <c r="E20" s="224">
        <v>0</v>
      </c>
      <c r="F20" s="224">
        <v>0</v>
      </c>
      <c r="G20" s="224">
        <v>0</v>
      </c>
    </row>
    <row r="21" spans="1:7" x14ac:dyDescent="0.25">
      <c r="A21" s="75" t="s">
        <v>250</v>
      </c>
      <c r="B21" s="166">
        <v>0</v>
      </c>
      <c r="C21" s="166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75" t="s">
        <v>251</v>
      </c>
      <c r="B22" s="167">
        <v>0</v>
      </c>
      <c r="C22" s="167">
        <v>0</v>
      </c>
      <c r="D22" s="224">
        <v>0</v>
      </c>
      <c r="E22" s="226">
        <v>0</v>
      </c>
      <c r="F22" s="226">
        <v>0</v>
      </c>
      <c r="G22" s="224">
        <v>0</v>
      </c>
    </row>
    <row r="23" spans="1:7" x14ac:dyDescent="0.25">
      <c r="A23" s="75" t="s">
        <v>252</v>
      </c>
      <c r="B23" s="166">
        <v>0</v>
      </c>
      <c r="C23" s="166">
        <v>0</v>
      </c>
      <c r="D23" s="224">
        <v>0</v>
      </c>
      <c r="E23" s="224">
        <v>0</v>
      </c>
      <c r="F23" s="224">
        <v>0</v>
      </c>
      <c r="G23" s="224">
        <v>0</v>
      </c>
    </row>
    <row r="24" spans="1:7" x14ac:dyDescent="0.25">
      <c r="A24" s="75" t="s">
        <v>253</v>
      </c>
      <c r="B24" s="166">
        <v>0</v>
      </c>
      <c r="C24" s="166">
        <v>0</v>
      </c>
      <c r="D24" s="224">
        <v>0</v>
      </c>
      <c r="E24" s="224">
        <v>0</v>
      </c>
      <c r="F24" s="224">
        <v>0</v>
      </c>
      <c r="G24" s="224">
        <v>0</v>
      </c>
    </row>
    <row r="25" spans="1:7" x14ac:dyDescent="0.25">
      <c r="A25" s="75" t="s">
        <v>254</v>
      </c>
      <c r="B25" s="167">
        <v>0</v>
      </c>
      <c r="C25" s="167">
        <v>0</v>
      </c>
      <c r="D25" s="224">
        <v>0</v>
      </c>
      <c r="E25" s="226">
        <v>0</v>
      </c>
      <c r="F25" s="226">
        <v>0</v>
      </c>
      <c r="G25" s="224">
        <v>0</v>
      </c>
    </row>
    <row r="26" spans="1:7" x14ac:dyDescent="0.25">
      <c r="A26" s="75" t="s">
        <v>255</v>
      </c>
      <c r="B26" s="167">
        <v>0</v>
      </c>
      <c r="C26" s="167">
        <v>0</v>
      </c>
      <c r="D26" s="224">
        <v>0</v>
      </c>
      <c r="E26" s="226">
        <v>0</v>
      </c>
      <c r="F26" s="226">
        <v>0</v>
      </c>
      <c r="G26" s="224">
        <v>0</v>
      </c>
    </row>
    <row r="27" spans="1:7" x14ac:dyDescent="0.25">
      <c r="A27" s="75" t="s">
        <v>256</v>
      </c>
      <c r="B27" s="167">
        <v>0</v>
      </c>
      <c r="C27" s="167">
        <v>0</v>
      </c>
      <c r="D27" s="224">
        <v>0</v>
      </c>
      <c r="E27" s="226">
        <v>0</v>
      </c>
      <c r="F27" s="226">
        <v>0</v>
      </c>
      <c r="G27" s="224">
        <v>0</v>
      </c>
    </row>
    <row r="28" spans="1:7" x14ac:dyDescent="0.25">
      <c r="A28" s="57" t="s">
        <v>257</v>
      </c>
      <c r="B28" s="166">
        <v>0</v>
      </c>
      <c r="C28" s="166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 x14ac:dyDescent="0.25">
      <c r="A29" s="75" t="s">
        <v>258</v>
      </c>
      <c r="B29" s="167">
        <v>0</v>
      </c>
      <c r="C29" s="167">
        <v>0</v>
      </c>
      <c r="D29" s="224">
        <v>0</v>
      </c>
      <c r="E29" s="226">
        <v>0</v>
      </c>
      <c r="F29" s="226">
        <v>0</v>
      </c>
      <c r="G29" s="224">
        <v>0</v>
      </c>
    </row>
    <row r="30" spans="1:7" x14ac:dyDescent="0.25">
      <c r="A30" s="75" t="s">
        <v>259</v>
      </c>
      <c r="B30" s="167">
        <v>0</v>
      </c>
      <c r="C30" s="167">
        <v>0</v>
      </c>
      <c r="D30" s="224">
        <v>0</v>
      </c>
      <c r="E30" s="226">
        <v>0</v>
      </c>
      <c r="F30" s="226">
        <v>0</v>
      </c>
      <c r="G30" s="224">
        <v>0</v>
      </c>
    </row>
    <row r="31" spans="1:7" x14ac:dyDescent="0.25">
      <c r="A31" s="75" t="s">
        <v>260</v>
      </c>
      <c r="B31" s="167">
        <v>0</v>
      </c>
      <c r="C31" s="167">
        <v>0</v>
      </c>
      <c r="D31" s="224">
        <v>0</v>
      </c>
      <c r="E31" s="226">
        <v>0</v>
      </c>
      <c r="F31" s="226">
        <v>0</v>
      </c>
      <c r="G31" s="224">
        <v>0</v>
      </c>
    </row>
    <row r="32" spans="1:7" x14ac:dyDescent="0.25">
      <c r="A32" s="75" t="s">
        <v>261</v>
      </c>
      <c r="B32" s="166">
        <v>0</v>
      </c>
      <c r="C32" s="166">
        <v>0</v>
      </c>
      <c r="D32" s="224">
        <v>0</v>
      </c>
      <c r="E32" s="224">
        <v>0</v>
      </c>
      <c r="F32" s="224">
        <v>0</v>
      </c>
      <c r="G32" s="224">
        <v>0</v>
      </c>
    </row>
    <row r="33" spans="1:7" ht="14.45" customHeight="1" x14ac:dyDescent="0.25">
      <c r="A33" s="75" t="s">
        <v>262</v>
      </c>
      <c r="B33" s="167">
        <v>0</v>
      </c>
      <c r="C33" s="167">
        <v>0</v>
      </c>
      <c r="D33" s="224">
        <v>0</v>
      </c>
      <c r="E33" s="226">
        <v>0</v>
      </c>
      <c r="F33" s="226">
        <v>0</v>
      </c>
      <c r="G33" s="224">
        <v>0</v>
      </c>
    </row>
    <row r="34" spans="1:7" ht="14.45" customHeight="1" x14ac:dyDescent="0.25">
      <c r="A34" s="57" t="s">
        <v>263</v>
      </c>
      <c r="B34" s="167">
        <v>16849088.32</v>
      </c>
      <c r="C34" s="167">
        <v>0</v>
      </c>
      <c r="D34" s="224">
        <v>16849088.32</v>
      </c>
      <c r="E34" s="226">
        <v>7852996.7999999998</v>
      </c>
      <c r="F34" s="226">
        <v>7852996.7999999998</v>
      </c>
      <c r="G34" s="224">
        <v>-8996091.5199999996</v>
      </c>
    </row>
    <row r="35" spans="1:7" ht="14.45" customHeight="1" x14ac:dyDescent="0.25">
      <c r="A35" s="57" t="s">
        <v>264</v>
      </c>
      <c r="B35" s="166">
        <v>0</v>
      </c>
      <c r="C35" s="166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 ht="14.45" customHeight="1" x14ac:dyDescent="0.25">
      <c r="A36" s="75" t="s">
        <v>265</v>
      </c>
      <c r="B36" s="167">
        <v>0</v>
      </c>
      <c r="C36" s="167">
        <v>0</v>
      </c>
      <c r="D36" s="224">
        <v>0</v>
      </c>
      <c r="E36" s="226">
        <v>0</v>
      </c>
      <c r="F36" s="226">
        <v>0</v>
      </c>
      <c r="G36" s="224">
        <v>0</v>
      </c>
    </row>
    <row r="37" spans="1:7" ht="14.45" customHeight="1" x14ac:dyDescent="0.25">
      <c r="A37" s="57" t="s">
        <v>266</v>
      </c>
      <c r="B37" s="166">
        <v>0</v>
      </c>
      <c r="C37" s="166">
        <v>0</v>
      </c>
      <c r="D37" s="224">
        <v>0</v>
      </c>
      <c r="E37" s="224">
        <v>0</v>
      </c>
      <c r="F37" s="224">
        <v>0</v>
      </c>
      <c r="G37" s="224">
        <v>0</v>
      </c>
    </row>
    <row r="38" spans="1:7" x14ac:dyDescent="0.25">
      <c r="A38" s="75" t="s">
        <v>267</v>
      </c>
      <c r="B38" s="166">
        <v>0</v>
      </c>
      <c r="C38" s="166">
        <v>0</v>
      </c>
      <c r="D38" s="224">
        <v>0</v>
      </c>
      <c r="E38" s="224">
        <v>0</v>
      </c>
      <c r="F38" s="224">
        <v>0</v>
      </c>
      <c r="G38" s="224">
        <v>0</v>
      </c>
    </row>
    <row r="39" spans="1:7" x14ac:dyDescent="0.25">
      <c r="A39" s="75" t="s">
        <v>268</v>
      </c>
      <c r="B39" s="166">
        <v>0</v>
      </c>
      <c r="C39" s="166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44"/>
      <c r="B40" s="46"/>
      <c r="C40" s="46"/>
      <c r="D40" s="224"/>
      <c r="E40" s="224"/>
      <c r="F40" s="224"/>
      <c r="G40" s="224"/>
    </row>
    <row r="41" spans="1:7" x14ac:dyDescent="0.25">
      <c r="A41" s="3" t="s">
        <v>269</v>
      </c>
      <c r="B41" s="168">
        <v>17685565.490000002</v>
      </c>
      <c r="C41" s="168">
        <v>0</v>
      </c>
      <c r="D41" s="225">
        <v>17685565.490000002</v>
      </c>
      <c r="E41" s="225">
        <v>8466416.5399999991</v>
      </c>
      <c r="F41" s="225">
        <v>8466416.5399999991</v>
      </c>
      <c r="G41" s="225">
        <v>-9219148.9499999993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0">
        <v>0</v>
      </c>
    </row>
    <row r="46" spans="1:7" x14ac:dyDescent="0.25">
      <c r="A46" s="77" t="s">
        <v>273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</row>
    <row r="47" spans="1:7" x14ac:dyDescent="0.25">
      <c r="A47" s="77" t="s">
        <v>274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</row>
    <row r="48" spans="1:7" x14ac:dyDescent="0.25">
      <c r="A48" s="77" t="s">
        <v>275</v>
      </c>
      <c r="B48" s="173">
        <v>0</v>
      </c>
      <c r="C48" s="173">
        <v>0</v>
      </c>
      <c r="D48" s="170">
        <v>0</v>
      </c>
      <c r="E48" s="173">
        <v>0</v>
      </c>
      <c r="F48" s="173">
        <v>0</v>
      </c>
      <c r="G48" s="170">
        <v>0</v>
      </c>
    </row>
    <row r="49" spans="1:7" ht="30" x14ac:dyDescent="0.25">
      <c r="A49" s="77" t="s">
        <v>276</v>
      </c>
      <c r="B49" s="173">
        <v>0</v>
      </c>
      <c r="C49" s="173">
        <v>0</v>
      </c>
      <c r="D49" s="170">
        <v>0</v>
      </c>
      <c r="E49" s="173">
        <v>0</v>
      </c>
      <c r="F49" s="173">
        <v>0</v>
      </c>
      <c r="G49" s="170">
        <v>0</v>
      </c>
    </row>
    <row r="50" spans="1:7" x14ac:dyDescent="0.25">
      <c r="A50" s="77" t="s">
        <v>277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0</v>
      </c>
    </row>
    <row r="51" spans="1:7" x14ac:dyDescent="0.25">
      <c r="A51" s="77" t="s">
        <v>278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170">
        <v>0</v>
      </c>
    </row>
    <row r="52" spans="1:7" ht="30" x14ac:dyDescent="0.25">
      <c r="A52" s="78" t="s">
        <v>279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170">
        <v>0</v>
      </c>
    </row>
    <row r="53" spans="1:7" x14ac:dyDescent="0.25">
      <c r="A53" s="75" t="s">
        <v>280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170">
        <v>0</v>
      </c>
    </row>
    <row r="54" spans="1:7" x14ac:dyDescent="0.25">
      <c r="A54" s="57" t="s">
        <v>281</v>
      </c>
      <c r="B54" s="170">
        <v>0</v>
      </c>
      <c r="C54" s="170">
        <v>0</v>
      </c>
      <c r="D54" s="170">
        <v>0</v>
      </c>
      <c r="E54" s="170">
        <v>0</v>
      </c>
      <c r="F54" s="170">
        <v>0</v>
      </c>
      <c r="G54" s="170">
        <v>0</v>
      </c>
    </row>
    <row r="55" spans="1:7" x14ac:dyDescent="0.25">
      <c r="A55" s="78" t="s">
        <v>282</v>
      </c>
      <c r="B55" s="170">
        <v>0</v>
      </c>
      <c r="C55" s="170">
        <v>0</v>
      </c>
      <c r="D55" s="170">
        <v>0</v>
      </c>
      <c r="E55" s="170">
        <v>0</v>
      </c>
      <c r="F55" s="170">
        <v>0</v>
      </c>
      <c r="G55" s="170">
        <v>0</v>
      </c>
    </row>
    <row r="56" spans="1:7" x14ac:dyDescent="0.25">
      <c r="A56" s="77" t="s">
        <v>283</v>
      </c>
      <c r="B56" s="170">
        <v>0</v>
      </c>
      <c r="C56" s="170">
        <v>0</v>
      </c>
      <c r="D56" s="170">
        <v>0</v>
      </c>
      <c r="E56" s="170">
        <v>0</v>
      </c>
      <c r="F56" s="170">
        <v>0</v>
      </c>
      <c r="G56" s="170">
        <v>0</v>
      </c>
    </row>
    <row r="57" spans="1:7" x14ac:dyDescent="0.25">
      <c r="A57" s="77" t="s">
        <v>284</v>
      </c>
      <c r="B57" s="170">
        <v>0</v>
      </c>
      <c r="C57" s="170">
        <v>0</v>
      </c>
      <c r="D57" s="170">
        <v>0</v>
      </c>
      <c r="E57" s="170">
        <v>0</v>
      </c>
      <c r="F57" s="170">
        <v>0</v>
      </c>
      <c r="G57" s="170">
        <v>0</v>
      </c>
    </row>
    <row r="58" spans="1:7" x14ac:dyDescent="0.25">
      <c r="A58" s="78" t="s">
        <v>285</v>
      </c>
      <c r="B58" s="173">
        <v>0</v>
      </c>
      <c r="C58" s="173">
        <v>0</v>
      </c>
      <c r="D58" s="170">
        <v>0</v>
      </c>
      <c r="E58" s="173">
        <v>0</v>
      </c>
      <c r="F58" s="173">
        <v>0</v>
      </c>
      <c r="G58" s="170">
        <v>0</v>
      </c>
    </row>
    <row r="59" spans="1:7" x14ac:dyDescent="0.25">
      <c r="A59" s="57" t="s">
        <v>286</v>
      </c>
      <c r="B59" s="170">
        <v>0</v>
      </c>
      <c r="C59" s="170">
        <v>0</v>
      </c>
      <c r="D59" s="170">
        <v>0</v>
      </c>
      <c r="E59" s="170">
        <v>0</v>
      </c>
      <c r="F59" s="170">
        <v>0</v>
      </c>
      <c r="G59" s="170">
        <v>0</v>
      </c>
    </row>
    <row r="60" spans="1:7" x14ac:dyDescent="0.25">
      <c r="A60" s="77" t="s">
        <v>287</v>
      </c>
      <c r="B60" s="173">
        <v>0</v>
      </c>
      <c r="C60" s="173">
        <v>0</v>
      </c>
      <c r="D60" s="170">
        <v>0</v>
      </c>
      <c r="E60" s="173">
        <v>0</v>
      </c>
      <c r="F60" s="173">
        <v>0</v>
      </c>
      <c r="G60" s="170">
        <v>0</v>
      </c>
    </row>
    <row r="61" spans="1:7" x14ac:dyDescent="0.25">
      <c r="A61" s="77" t="s">
        <v>288</v>
      </c>
      <c r="B61" s="173">
        <v>0</v>
      </c>
      <c r="C61" s="173">
        <v>0</v>
      </c>
      <c r="D61" s="170">
        <v>0</v>
      </c>
      <c r="E61" s="173">
        <v>0</v>
      </c>
      <c r="F61" s="173">
        <v>0</v>
      </c>
      <c r="G61" s="170">
        <v>0</v>
      </c>
    </row>
    <row r="62" spans="1:7" x14ac:dyDescent="0.25">
      <c r="A62" s="57" t="s">
        <v>289</v>
      </c>
      <c r="B62" s="173">
        <v>0</v>
      </c>
      <c r="C62" s="173">
        <v>0</v>
      </c>
      <c r="D62" s="170">
        <v>0</v>
      </c>
      <c r="E62" s="173">
        <v>0</v>
      </c>
      <c r="F62" s="173">
        <v>0</v>
      </c>
      <c r="G62" s="170">
        <v>0</v>
      </c>
    </row>
    <row r="63" spans="1:7" x14ac:dyDescent="0.25">
      <c r="A63" s="57" t="s">
        <v>290</v>
      </c>
      <c r="B63" s="173">
        <v>0</v>
      </c>
      <c r="C63" s="173">
        <v>0</v>
      </c>
      <c r="D63" s="170">
        <v>0</v>
      </c>
      <c r="E63" s="173">
        <v>0</v>
      </c>
      <c r="F63" s="173">
        <v>0</v>
      </c>
      <c r="G63" s="170"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291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57" t="s">
        <v>293</v>
      </c>
      <c r="B68" s="173">
        <v>0</v>
      </c>
      <c r="C68" s="173">
        <v>0</v>
      </c>
      <c r="D68" s="170">
        <v>0</v>
      </c>
      <c r="E68" s="173">
        <v>0</v>
      </c>
      <c r="F68" s="173">
        <v>0</v>
      </c>
      <c r="G68" s="170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69">
        <v>17685565.490000002</v>
      </c>
      <c r="C70" s="169">
        <v>0</v>
      </c>
      <c r="D70" s="227">
        <v>17685565.490000002</v>
      </c>
      <c r="E70" s="227">
        <v>8466416.5399999991</v>
      </c>
      <c r="F70" s="227">
        <v>8466416.5399999991</v>
      </c>
      <c r="G70" s="227">
        <v>-9219148.9499999993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4" zoomScale="115" zoomScaleNormal="115" workbookViewId="0">
      <selection activeCell="D151" sqref="D15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9" t="s">
        <v>299</v>
      </c>
      <c r="B1" s="252"/>
      <c r="C1" s="252"/>
      <c r="D1" s="252"/>
      <c r="E1" s="252"/>
      <c r="F1" s="252"/>
      <c r="G1" s="253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Junio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57" t="s">
        <v>4</v>
      </c>
      <c r="B7" s="257" t="s">
        <v>302</v>
      </c>
      <c r="C7" s="257"/>
      <c r="D7" s="257"/>
      <c r="E7" s="257"/>
      <c r="F7" s="257"/>
      <c r="G7" s="258" t="s">
        <v>303</v>
      </c>
    </row>
    <row r="8" spans="1:7" ht="30" x14ac:dyDescent="0.25">
      <c r="A8" s="257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57"/>
    </row>
    <row r="9" spans="1:7" x14ac:dyDescent="0.25">
      <c r="A9" s="28" t="s">
        <v>308</v>
      </c>
      <c r="B9" s="174">
        <v>17685565.489999998</v>
      </c>
      <c r="C9" s="228">
        <f t="shared" ref="C9:G9" si="0">C10+C18+C189+C28+C38+C48+C58+C62+C71+C75</f>
        <v>981665.6</v>
      </c>
      <c r="D9" s="228">
        <f t="shared" si="0"/>
        <v>18667231.09</v>
      </c>
      <c r="E9" s="228">
        <f t="shared" si="0"/>
        <v>7638931.4800000004</v>
      </c>
      <c r="F9" s="228">
        <f t="shared" si="0"/>
        <v>7616750.4800000004</v>
      </c>
      <c r="G9" s="228">
        <f t="shared" si="0"/>
        <v>11028299.609999999</v>
      </c>
    </row>
    <row r="10" spans="1:7" x14ac:dyDescent="0.25">
      <c r="A10" s="80" t="s">
        <v>309</v>
      </c>
      <c r="B10" s="175">
        <v>13838419.370000001</v>
      </c>
      <c r="C10" s="229">
        <f t="shared" ref="C10:G10" si="1">SUM(C11:C17)</f>
        <v>0</v>
      </c>
      <c r="D10" s="229">
        <f t="shared" si="1"/>
        <v>13838419.370000001</v>
      </c>
      <c r="E10" s="229">
        <f t="shared" si="1"/>
        <v>5600829.8399999999</v>
      </c>
      <c r="F10" s="229">
        <f t="shared" si="1"/>
        <v>5600829.8399999999</v>
      </c>
      <c r="G10" s="229">
        <f t="shared" si="1"/>
        <v>8237589.5299999993</v>
      </c>
    </row>
    <row r="11" spans="1:7" x14ac:dyDescent="0.25">
      <c r="A11" s="81" t="s">
        <v>310</v>
      </c>
      <c r="B11" s="176">
        <v>8530902.9100000001</v>
      </c>
      <c r="C11" s="230">
        <v>-51617.72</v>
      </c>
      <c r="D11" s="229">
        <f>B11+C11</f>
        <v>8479285.1899999995</v>
      </c>
      <c r="E11" s="230">
        <v>3992335.31</v>
      </c>
      <c r="F11" s="230">
        <v>3992335.31</v>
      </c>
      <c r="G11" s="229">
        <f>D11-E11</f>
        <v>4486949.879999999</v>
      </c>
    </row>
    <row r="12" spans="1:7" x14ac:dyDescent="0.25">
      <c r="A12" s="81" t="s">
        <v>311</v>
      </c>
      <c r="B12" s="175">
        <v>0</v>
      </c>
      <c r="C12" s="229">
        <v>0</v>
      </c>
      <c r="D12" s="229">
        <f t="shared" ref="D12:D17" si="2">B12+C12</f>
        <v>0</v>
      </c>
      <c r="E12" s="229">
        <v>0</v>
      </c>
      <c r="F12" s="229">
        <v>0</v>
      </c>
      <c r="G12" s="229">
        <f t="shared" ref="G12:G17" si="3">D12-E12</f>
        <v>0</v>
      </c>
    </row>
    <row r="13" spans="1:7" x14ac:dyDescent="0.25">
      <c r="A13" s="81" t="s">
        <v>312</v>
      </c>
      <c r="B13" s="176">
        <v>1245352.83</v>
      </c>
      <c r="C13" s="230">
        <v>0</v>
      </c>
      <c r="D13" s="229">
        <f t="shared" si="2"/>
        <v>1245352.83</v>
      </c>
      <c r="E13" s="230">
        <v>145.38999999999999</v>
      </c>
      <c r="F13" s="230">
        <v>145.38999999999999</v>
      </c>
      <c r="G13" s="229">
        <f t="shared" si="3"/>
        <v>1245207.4400000002</v>
      </c>
    </row>
    <row r="14" spans="1:7" x14ac:dyDescent="0.25">
      <c r="A14" s="81" t="s">
        <v>313</v>
      </c>
      <c r="B14" s="176">
        <v>2366143.2200000002</v>
      </c>
      <c r="C14" s="230">
        <v>0</v>
      </c>
      <c r="D14" s="229">
        <f t="shared" si="2"/>
        <v>2366143.2200000002</v>
      </c>
      <c r="E14" s="230">
        <v>869530.42</v>
      </c>
      <c r="F14" s="230">
        <v>869530.42</v>
      </c>
      <c r="G14" s="229">
        <f t="shared" si="3"/>
        <v>1496612.8000000003</v>
      </c>
    </row>
    <row r="15" spans="1:7" x14ac:dyDescent="0.25">
      <c r="A15" s="81" t="s">
        <v>314</v>
      </c>
      <c r="B15" s="176">
        <v>1696020.41</v>
      </c>
      <c r="C15" s="230">
        <v>51617.72</v>
      </c>
      <c r="D15" s="229">
        <f t="shared" si="2"/>
        <v>1747638.13</v>
      </c>
      <c r="E15" s="230">
        <v>738818.72</v>
      </c>
      <c r="F15" s="230">
        <v>738818.72</v>
      </c>
      <c r="G15" s="229">
        <f t="shared" si="3"/>
        <v>1008819.4099999999</v>
      </c>
    </row>
    <row r="16" spans="1:7" x14ac:dyDescent="0.25">
      <c r="A16" s="81" t="s">
        <v>315</v>
      </c>
      <c r="B16" s="175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81" t="s">
        <v>316</v>
      </c>
      <c r="B17" s="175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80" t="s">
        <v>317</v>
      </c>
      <c r="B18" s="175">
        <v>383896.87</v>
      </c>
      <c r="C18" s="229">
        <f t="shared" ref="C18:G18" si="4">SUM(C19:C27)</f>
        <v>212559.30000000002</v>
      </c>
      <c r="D18" s="229">
        <f t="shared" si="4"/>
        <v>596456.16999999993</v>
      </c>
      <c r="E18" s="229">
        <f t="shared" si="4"/>
        <v>290163.95</v>
      </c>
      <c r="F18" s="229">
        <f t="shared" si="4"/>
        <v>290163.95</v>
      </c>
      <c r="G18" s="229">
        <f t="shared" si="4"/>
        <v>306292.22000000003</v>
      </c>
    </row>
    <row r="19" spans="1:7" x14ac:dyDescent="0.25">
      <c r="A19" s="81" t="s">
        <v>318</v>
      </c>
      <c r="B19" s="176">
        <v>42400</v>
      </c>
      <c r="C19" s="230">
        <v>147411.14000000001</v>
      </c>
      <c r="D19" s="229">
        <f t="shared" ref="D19:D27" si="5">B19+C19</f>
        <v>189811.14</v>
      </c>
      <c r="E19" s="230">
        <v>107458.62</v>
      </c>
      <c r="F19" s="230">
        <v>107458.62</v>
      </c>
      <c r="G19" s="229">
        <f t="shared" ref="G19:G27" si="6">D19-E19</f>
        <v>82352.520000000019</v>
      </c>
    </row>
    <row r="20" spans="1:7" x14ac:dyDescent="0.25">
      <c r="A20" s="81" t="s">
        <v>319</v>
      </c>
      <c r="B20" s="175">
        <v>0</v>
      </c>
      <c r="C20" s="230">
        <v>5000</v>
      </c>
      <c r="D20" s="229">
        <f t="shared" si="5"/>
        <v>5000</v>
      </c>
      <c r="E20" s="230">
        <v>2088</v>
      </c>
      <c r="F20" s="230">
        <v>2088</v>
      </c>
      <c r="G20" s="229">
        <f t="shared" si="6"/>
        <v>2912</v>
      </c>
    </row>
    <row r="21" spans="1:7" x14ac:dyDescent="0.25">
      <c r="A21" s="81" t="s">
        <v>320</v>
      </c>
      <c r="B21" s="176">
        <v>2000</v>
      </c>
      <c r="C21" s="230">
        <v>0</v>
      </c>
      <c r="D21" s="229">
        <f t="shared" si="5"/>
        <v>2000</v>
      </c>
      <c r="E21" s="230">
        <v>1967.05</v>
      </c>
      <c r="F21" s="230">
        <v>1967.05</v>
      </c>
      <c r="G21" s="229">
        <f t="shared" si="6"/>
        <v>32.950000000000045</v>
      </c>
    </row>
    <row r="22" spans="1:7" x14ac:dyDescent="0.25">
      <c r="A22" s="81" t="s">
        <v>321</v>
      </c>
      <c r="B22" s="176">
        <v>0</v>
      </c>
      <c r="C22" s="230">
        <v>11098</v>
      </c>
      <c r="D22" s="229">
        <f t="shared" si="5"/>
        <v>11098</v>
      </c>
      <c r="E22" s="230">
        <v>5556</v>
      </c>
      <c r="F22" s="230">
        <v>5556</v>
      </c>
      <c r="G22" s="229">
        <f t="shared" si="6"/>
        <v>5542</v>
      </c>
    </row>
    <row r="23" spans="1:7" x14ac:dyDescent="0.25">
      <c r="A23" s="81" t="s">
        <v>322</v>
      </c>
      <c r="B23" s="176">
        <v>9500</v>
      </c>
      <c r="C23" s="230">
        <v>1000</v>
      </c>
      <c r="D23" s="229">
        <f t="shared" si="5"/>
        <v>10500</v>
      </c>
      <c r="E23" s="230">
        <v>594</v>
      </c>
      <c r="F23" s="230">
        <v>594</v>
      </c>
      <c r="G23" s="229">
        <f t="shared" si="6"/>
        <v>9906</v>
      </c>
    </row>
    <row r="24" spans="1:7" x14ac:dyDescent="0.25">
      <c r="A24" s="81" t="s">
        <v>323</v>
      </c>
      <c r="B24" s="176">
        <v>293996.87</v>
      </c>
      <c r="C24" s="230">
        <v>12216.16</v>
      </c>
      <c r="D24" s="229">
        <f t="shared" si="5"/>
        <v>306213.02999999997</v>
      </c>
      <c r="E24" s="230">
        <v>129502.23</v>
      </c>
      <c r="F24" s="230">
        <v>129502.23</v>
      </c>
      <c r="G24" s="229">
        <f t="shared" si="6"/>
        <v>176710.8</v>
      </c>
    </row>
    <row r="25" spans="1:7" x14ac:dyDescent="0.25">
      <c r="A25" s="81" t="s">
        <v>324</v>
      </c>
      <c r="B25" s="176">
        <v>2500</v>
      </c>
      <c r="C25" s="230">
        <v>-2000</v>
      </c>
      <c r="D25" s="229">
        <f t="shared" si="5"/>
        <v>500</v>
      </c>
      <c r="E25" s="230">
        <v>0</v>
      </c>
      <c r="F25" s="230">
        <v>0</v>
      </c>
      <c r="G25" s="229">
        <f t="shared" si="6"/>
        <v>500</v>
      </c>
    </row>
    <row r="26" spans="1:7" x14ac:dyDescent="0.25">
      <c r="A26" s="81" t="s">
        <v>325</v>
      </c>
      <c r="B26" s="175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81" t="s">
        <v>326</v>
      </c>
      <c r="B27" s="176">
        <v>33500</v>
      </c>
      <c r="C27" s="230">
        <v>37834</v>
      </c>
      <c r="D27" s="229">
        <f t="shared" si="5"/>
        <v>71334</v>
      </c>
      <c r="E27" s="230">
        <v>42998.05</v>
      </c>
      <c r="F27" s="230">
        <v>42998.05</v>
      </c>
      <c r="G27" s="229">
        <f t="shared" si="6"/>
        <v>28335.949999999997</v>
      </c>
    </row>
    <row r="28" spans="1:7" x14ac:dyDescent="0.25">
      <c r="A28" s="80" t="s">
        <v>327</v>
      </c>
      <c r="B28" s="175">
        <v>879803.95000000007</v>
      </c>
      <c r="C28" s="229">
        <f t="shared" ref="C28:G28" si="7">SUM(C29:C37)</f>
        <v>698036.6</v>
      </c>
      <c r="D28" s="229">
        <f t="shared" si="7"/>
        <v>1577840.5499999998</v>
      </c>
      <c r="E28" s="229">
        <f t="shared" si="7"/>
        <v>860714.11</v>
      </c>
      <c r="F28" s="229">
        <f t="shared" si="7"/>
        <v>838533.11</v>
      </c>
      <c r="G28" s="229">
        <f t="shared" si="7"/>
        <v>717126.44</v>
      </c>
    </row>
    <row r="29" spans="1:7" x14ac:dyDescent="0.25">
      <c r="A29" s="81" t="s">
        <v>328</v>
      </c>
      <c r="B29" s="176">
        <v>92700.6</v>
      </c>
      <c r="C29" s="230">
        <v>52850</v>
      </c>
      <c r="D29" s="229">
        <f t="shared" ref="D29:D82" si="8">B29+C29</f>
        <v>145550.6</v>
      </c>
      <c r="E29" s="230">
        <v>48901.34</v>
      </c>
      <c r="F29" s="230">
        <v>48901.34</v>
      </c>
      <c r="G29" s="229">
        <f t="shared" ref="G29:G37" si="9">D29-E29</f>
        <v>96649.260000000009</v>
      </c>
    </row>
    <row r="30" spans="1:7" x14ac:dyDescent="0.25">
      <c r="A30" s="81" t="s">
        <v>329</v>
      </c>
      <c r="B30" s="176">
        <v>0</v>
      </c>
      <c r="C30" s="230">
        <v>98300</v>
      </c>
      <c r="D30" s="229">
        <f t="shared" si="8"/>
        <v>98300</v>
      </c>
      <c r="E30" s="230">
        <v>89533.7</v>
      </c>
      <c r="F30" s="230">
        <v>89533.7</v>
      </c>
      <c r="G30" s="229">
        <f t="shared" si="9"/>
        <v>8766.3000000000029</v>
      </c>
    </row>
    <row r="31" spans="1:7" x14ac:dyDescent="0.25">
      <c r="A31" s="81" t="s">
        <v>330</v>
      </c>
      <c r="B31" s="176">
        <v>189572</v>
      </c>
      <c r="C31" s="230">
        <v>1600</v>
      </c>
      <c r="D31" s="229">
        <f t="shared" si="8"/>
        <v>191172</v>
      </c>
      <c r="E31" s="230">
        <v>98878.6</v>
      </c>
      <c r="F31" s="230">
        <v>98878.6</v>
      </c>
      <c r="G31" s="229">
        <f t="shared" si="9"/>
        <v>92293.4</v>
      </c>
    </row>
    <row r="32" spans="1:7" x14ac:dyDescent="0.25">
      <c r="A32" s="81" t="s">
        <v>331</v>
      </c>
      <c r="B32" s="176">
        <v>150021.03</v>
      </c>
      <c r="C32" s="230">
        <v>4976</v>
      </c>
      <c r="D32" s="229">
        <f t="shared" si="8"/>
        <v>154997.03</v>
      </c>
      <c r="E32" s="230">
        <v>130019.56</v>
      </c>
      <c r="F32" s="230">
        <v>130019.56</v>
      </c>
      <c r="G32" s="229">
        <f t="shared" si="9"/>
        <v>24977.47</v>
      </c>
    </row>
    <row r="33" spans="1:7" ht="14.45" customHeight="1" x14ac:dyDescent="0.25">
      <c r="A33" s="81" t="s">
        <v>332</v>
      </c>
      <c r="B33" s="176">
        <v>62729.95</v>
      </c>
      <c r="C33" s="230">
        <v>535810.6</v>
      </c>
      <c r="D33" s="229">
        <f t="shared" si="8"/>
        <v>598540.54999999993</v>
      </c>
      <c r="E33" s="230">
        <v>337256.75</v>
      </c>
      <c r="F33" s="230">
        <v>337256.75</v>
      </c>
      <c r="G33" s="229">
        <f t="shared" si="9"/>
        <v>261283.79999999993</v>
      </c>
    </row>
    <row r="34" spans="1:7" ht="14.45" customHeight="1" x14ac:dyDescent="0.25">
      <c r="A34" s="81" t="s">
        <v>333</v>
      </c>
      <c r="B34" s="175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81" t="s">
        <v>334</v>
      </c>
      <c r="B35" s="176">
        <v>3300</v>
      </c>
      <c r="C35" s="230">
        <v>0</v>
      </c>
      <c r="D35" s="229">
        <f t="shared" si="8"/>
        <v>3300</v>
      </c>
      <c r="E35" s="230">
        <v>0</v>
      </c>
      <c r="F35" s="230">
        <v>0</v>
      </c>
      <c r="G35" s="229">
        <f t="shared" si="9"/>
        <v>3300</v>
      </c>
    </row>
    <row r="36" spans="1:7" ht="14.45" customHeight="1" x14ac:dyDescent="0.25">
      <c r="A36" s="81" t="s">
        <v>335</v>
      </c>
      <c r="B36" s="176">
        <v>39500</v>
      </c>
      <c r="C36" s="230">
        <v>4500</v>
      </c>
      <c r="D36" s="229">
        <f t="shared" si="8"/>
        <v>44000</v>
      </c>
      <c r="E36" s="230">
        <v>10709.54</v>
      </c>
      <c r="F36" s="230">
        <v>10709.54</v>
      </c>
      <c r="G36" s="229">
        <f t="shared" si="9"/>
        <v>33290.46</v>
      </c>
    </row>
    <row r="37" spans="1:7" ht="14.45" customHeight="1" x14ac:dyDescent="0.25">
      <c r="A37" s="81" t="s">
        <v>336</v>
      </c>
      <c r="B37" s="176">
        <v>341980.37</v>
      </c>
      <c r="C37" s="230">
        <v>0</v>
      </c>
      <c r="D37" s="229">
        <f t="shared" si="8"/>
        <v>341980.37</v>
      </c>
      <c r="E37" s="230">
        <v>145414.62</v>
      </c>
      <c r="F37" s="230">
        <v>123233.62</v>
      </c>
      <c r="G37" s="229">
        <f t="shared" si="9"/>
        <v>196565.75</v>
      </c>
    </row>
    <row r="38" spans="1:7" x14ac:dyDescent="0.25">
      <c r="A38" s="80" t="s">
        <v>337</v>
      </c>
      <c r="B38" s="175">
        <v>2482564.71</v>
      </c>
      <c r="C38" s="229">
        <f t="shared" ref="C38:G38" si="10">SUM(C39:C47)</f>
        <v>0</v>
      </c>
      <c r="D38" s="229">
        <f t="shared" si="10"/>
        <v>2482564.71</v>
      </c>
      <c r="E38" s="229">
        <f t="shared" si="10"/>
        <v>887223.58000000007</v>
      </c>
      <c r="F38" s="229">
        <f t="shared" si="10"/>
        <v>887223.58000000007</v>
      </c>
      <c r="G38" s="229">
        <f t="shared" si="10"/>
        <v>1595341.13</v>
      </c>
    </row>
    <row r="39" spans="1:7" x14ac:dyDescent="0.25">
      <c r="A39" s="81" t="s">
        <v>338</v>
      </c>
      <c r="B39" s="175">
        <v>0</v>
      </c>
      <c r="C39" s="229">
        <v>0</v>
      </c>
      <c r="D39" s="229">
        <f t="shared" si="8"/>
        <v>0</v>
      </c>
      <c r="E39" s="229">
        <v>0</v>
      </c>
      <c r="F39" s="229">
        <v>0</v>
      </c>
      <c r="G39" s="229">
        <f t="shared" ref="G39:G47" si="11">D39-E39</f>
        <v>0</v>
      </c>
    </row>
    <row r="40" spans="1:7" x14ac:dyDescent="0.25">
      <c r="A40" s="81" t="s">
        <v>339</v>
      </c>
      <c r="B40" s="175">
        <v>0</v>
      </c>
      <c r="C40" s="229">
        <v>0</v>
      </c>
      <c r="D40" s="229">
        <f t="shared" si="8"/>
        <v>0</v>
      </c>
      <c r="E40" s="229">
        <v>0</v>
      </c>
      <c r="F40" s="229">
        <v>0</v>
      </c>
      <c r="G40" s="229">
        <f t="shared" si="11"/>
        <v>0</v>
      </c>
    </row>
    <row r="41" spans="1:7" x14ac:dyDescent="0.25">
      <c r="A41" s="81" t="s">
        <v>340</v>
      </c>
      <c r="B41" s="175">
        <v>0</v>
      </c>
      <c r="C41" s="229">
        <v>0</v>
      </c>
      <c r="D41" s="229">
        <f t="shared" si="8"/>
        <v>0</v>
      </c>
      <c r="E41" s="229">
        <v>0</v>
      </c>
      <c r="F41" s="229">
        <v>0</v>
      </c>
      <c r="G41" s="229">
        <f t="shared" si="11"/>
        <v>0</v>
      </c>
    </row>
    <row r="42" spans="1:7" x14ac:dyDescent="0.25">
      <c r="A42" s="81" t="s">
        <v>341</v>
      </c>
      <c r="B42" s="176">
        <v>2404152.71</v>
      </c>
      <c r="C42" s="230">
        <v>0</v>
      </c>
      <c r="D42" s="229">
        <f t="shared" si="8"/>
        <v>2404152.71</v>
      </c>
      <c r="E42" s="230">
        <v>851938.18</v>
      </c>
      <c r="F42" s="230">
        <v>851938.18</v>
      </c>
      <c r="G42" s="229">
        <f t="shared" si="11"/>
        <v>1552214.5299999998</v>
      </c>
    </row>
    <row r="43" spans="1:7" x14ac:dyDescent="0.25">
      <c r="A43" s="81" t="s">
        <v>342</v>
      </c>
      <c r="B43" s="176">
        <v>78412</v>
      </c>
      <c r="C43" s="230">
        <v>0</v>
      </c>
      <c r="D43" s="229">
        <f t="shared" si="8"/>
        <v>78412</v>
      </c>
      <c r="E43" s="230">
        <v>35285.4</v>
      </c>
      <c r="F43" s="230">
        <v>35285.4</v>
      </c>
      <c r="G43" s="229">
        <f t="shared" si="11"/>
        <v>43126.6</v>
      </c>
    </row>
    <row r="44" spans="1:7" x14ac:dyDescent="0.25">
      <c r="A44" s="81" t="s">
        <v>343</v>
      </c>
      <c r="B44" s="175">
        <v>0</v>
      </c>
      <c r="C44" s="229">
        <v>0</v>
      </c>
      <c r="D44" s="229">
        <f t="shared" si="8"/>
        <v>0</v>
      </c>
      <c r="E44" s="229">
        <v>0</v>
      </c>
      <c r="F44" s="229">
        <v>0</v>
      </c>
      <c r="G44" s="229">
        <f t="shared" si="11"/>
        <v>0</v>
      </c>
    </row>
    <row r="45" spans="1:7" x14ac:dyDescent="0.25">
      <c r="A45" s="81" t="s">
        <v>344</v>
      </c>
      <c r="B45" s="175">
        <v>0</v>
      </c>
      <c r="C45" s="229">
        <v>0</v>
      </c>
      <c r="D45" s="229">
        <f t="shared" si="8"/>
        <v>0</v>
      </c>
      <c r="E45" s="229">
        <v>0</v>
      </c>
      <c r="F45" s="229">
        <v>0</v>
      </c>
      <c r="G45" s="229">
        <f t="shared" si="11"/>
        <v>0</v>
      </c>
    </row>
    <row r="46" spans="1:7" x14ac:dyDescent="0.25">
      <c r="A46" s="81" t="s">
        <v>345</v>
      </c>
      <c r="B46" s="175">
        <v>0</v>
      </c>
      <c r="C46" s="229">
        <v>0</v>
      </c>
      <c r="D46" s="229">
        <f t="shared" si="8"/>
        <v>0</v>
      </c>
      <c r="E46" s="229">
        <v>0</v>
      </c>
      <c r="F46" s="229">
        <v>0</v>
      </c>
      <c r="G46" s="229">
        <f t="shared" si="11"/>
        <v>0</v>
      </c>
    </row>
    <row r="47" spans="1:7" x14ac:dyDescent="0.25">
      <c r="A47" s="81" t="s">
        <v>346</v>
      </c>
      <c r="B47" s="175">
        <v>0</v>
      </c>
      <c r="C47" s="229">
        <v>0</v>
      </c>
      <c r="D47" s="229">
        <f t="shared" si="8"/>
        <v>0</v>
      </c>
      <c r="E47" s="229">
        <v>0</v>
      </c>
      <c r="F47" s="229">
        <v>0</v>
      </c>
      <c r="G47" s="229">
        <f t="shared" si="11"/>
        <v>0</v>
      </c>
    </row>
    <row r="48" spans="1:7" x14ac:dyDescent="0.25">
      <c r="A48" s="80" t="s">
        <v>347</v>
      </c>
      <c r="B48" s="175">
        <v>0</v>
      </c>
      <c r="C48" s="229">
        <f t="shared" ref="C48:G48" si="12">SUM(C49:C57)</f>
        <v>71069.7</v>
      </c>
      <c r="D48" s="229">
        <f t="shared" si="12"/>
        <v>71069.7</v>
      </c>
      <c r="E48" s="229">
        <f t="shared" si="12"/>
        <v>0</v>
      </c>
      <c r="F48" s="229">
        <f t="shared" si="12"/>
        <v>0</v>
      </c>
      <c r="G48" s="229">
        <f t="shared" si="12"/>
        <v>71069.7</v>
      </c>
    </row>
    <row r="49" spans="1:7" x14ac:dyDescent="0.25">
      <c r="A49" s="81" t="s">
        <v>348</v>
      </c>
      <c r="B49" s="175">
        <v>0</v>
      </c>
      <c r="C49" s="230">
        <v>71069.7</v>
      </c>
      <c r="D49" s="229">
        <f t="shared" si="8"/>
        <v>71069.7</v>
      </c>
      <c r="E49" s="230">
        <v>0</v>
      </c>
      <c r="F49" s="230">
        <v>0</v>
      </c>
      <c r="G49" s="229">
        <f t="shared" ref="G49:G57" si="13">D49-E49</f>
        <v>71069.7</v>
      </c>
    </row>
    <row r="50" spans="1:7" x14ac:dyDescent="0.25">
      <c r="A50" s="81" t="s">
        <v>349</v>
      </c>
      <c r="B50" s="175">
        <v>0</v>
      </c>
      <c r="C50" s="229">
        <v>0</v>
      </c>
      <c r="D50" s="229">
        <f t="shared" si="8"/>
        <v>0</v>
      </c>
      <c r="E50" s="229">
        <v>0</v>
      </c>
      <c r="F50" s="229">
        <v>0</v>
      </c>
      <c r="G50" s="229">
        <f t="shared" si="13"/>
        <v>0</v>
      </c>
    </row>
    <row r="51" spans="1:7" x14ac:dyDescent="0.25">
      <c r="A51" s="81" t="s">
        <v>350</v>
      </c>
      <c r="B51" s="175">
        <v>0</v>
      </c>
      <c r="C51" s="229">
        <v>0</v>
      </c>
      <c r="D51" s="229">
        <f t="shared" si="8"/>
        <v>0</v>
      </c>
      <c r="E51" s="229">
        <v>0</v>
      </c>
      <c r="F51" s="229">
        <v>0</v>
      </c>
      <c r="G51" s="229">
        <f t="shared" si="13"/>
        <v>0</v>
      </c>
    </row>
    <row r="52" spans="1:7" x14ac:dyDescent="0.25">
      <c r="A52" s="81" t="s">
        <v>351</v>
      </c>
      <c r="B52" s="175">
        <v>0</v>
      </c>
      <c r="C52" s="229">
        <v>0</v>
      </c>
      <c r="D52" s="229">
        <f t="shared" si="8"/>
        <v>0</v>
      </c>
      <c r="E52" s="229">
        <v>0</v>
      </c>
      <c r="F52" s="229">
        <v>0</v>
      </c>
      <c r="G52" s="229">
        <f t="shared" si="13"/>
        <v>0</v>
      </c>
    </row>
    <row r="53" spans="1:7" x14ac:dyDescent="0.25">
      <c r="A53" s="81" t="s">
        <v>352</v>
      </c>
      <c r="B53" s="175">
        <v>0</v>
      </c>
      <c r="C53" s="229">
        <v>0</v>
      </c>
      <c r="D53" s="229">
        <f t="shared" si="8"/>
        <v>0</v>
      </c>
      <c r="E53" s="229">
        <v>0</v>
      </c>
      <c r="F53" s="229">
        <v>0</v>
      </c>
      <c r="G53" s="229">
        <f t="shared" si="13"/>
        <v>0</v>
      </c>
    </row>
    <row r="54" spans="1:7" x14ac:dyDescent="0.25">
      <c r="A54" s="81" t="s">
        <v>353</v>
      </c>
      <c r="B54" s="175">
        <v>0</v>
      </c>
      <c r="C54" s="229">
        <v>0</v>
      </c>
      <c r="D54" s="229">
        <f t="shared" si="8"/>
        <v>0</v>
      </c>
      <c r="E54" s="229">
        <v>0</v>
      </c>
      <c r="F54" s="229">
        <v>0</v>
      </c>
      <c r="G54" s="229">
        <f t="shared" si="13"/>
        <v>0</v>
      </c>
    </row>
    <row r="55" spans="1:7" x14ac:dyDescent="0.25">
      <c r="A55" s="81" t="s">
        <v>354</v>
      </c>
      <c r="B55" s="175">
        <v>0</v>
      </c>
      <c r="C55" s="229">
        <v>0</v>
      </c>
      <c r="D55" s="229">
        <f t="shared" si="8"/>
        <v>0</v>
      </c>
      <c r="E55" s="229">
        <v>0</v>
      </c>
      <c r="F55" s="229">
        <v>0</v>
      </c>
      <c r="G55" s="229">
        <f t="shared" si="13"/>
        <v>0</v>
      </c>
    </row>
    <row r="56" spans="1:7" x14ac:dyDescent="0.25">
      <c r="A56" s="81" t="s">
        <v>355</v>
      </c>
      <c r="B56" s="175">
        <v>0</v>
      </c>
      <c r="C56" s="229">
        <v>0</v>
      </c>
      <c r="D56" s="229">
        <f t="shared" si="8"/>
        <v>0</v>
      </c>
      <c r="E56" s="229">
        <v>0</v>
      </c>
      <c r="F56" s="229">
        <v>0</v>
      </c>
      <c r="G56" s="229">
        <f t="shared" si="13"/>
        <v>0</v>
      </c>
    </row>
    <row r="57" spans="1:7" x14ac:dyDescent="0.25">
      <c r="A57" s="81" t="s">
        <v>356</v>
      </c>
      <c r="B57" s="175">
        <v>0</v>
      </c>
      <c r="C57" s="229">
        <v>0</v>
      </c>
      <c r="D57" s="229">
        <f t="shared" si="8"/>
        <v>0</v>
      </c>
      <c r="E57" s="229">
        <v>0</v>
      </c>
      <c r="F57" s="229">
        <v>0</v>
      </c>
      <c r="G57" s="229">
        <f t="shared" si="13"/>
        <v>0</v>
      </c>
    </row>
    <row r="58" spans="1:7" x14ac:dyDescent="0.25">
      <c r="A58" s="80" t="s">
        <v>357</v>
      </c>
      <c r="B58" s="175">
        <v>0</v>
      </c>
      <c r="C58" s="229">
        <f t="shared" ref="C58:G58" si="14">SUM(C59:C61)</f>
        <v>0</v>
      </c>
      <c r="D58" s="229">
        <f t="shared" si="14"/>
        <v>0</v>
      </c>
      <c r="E58" s="229">
        <f t="shared" si="14"/>
        <v>0</v>
      </c>
      <c r="F58" s="229">
        <f t="shared" si="14"/>
        <v>0</v>
      </c>
      <c r="G58" s="229">
        <f t="shared" si="14"/>
        <v>0</v>
      </c>
    </row>
    <row r="59" spans="1:7" x14ac:dyDescent="0.25">
      <c r="A59" s="81" t="s">
        <v>358</v>
      </c>
      <c r="B59" s="175">
        <v>0</v>
      </c>
      <c r="C59" s="229">
        <v>0</v>
      </c>
      <c r="D59" s="229">
        <f t="shared" si="8"/>
        <v>0</v>
      </c>
      <c r="E59" s="229">
        <v>0</v>
      </c>
      <c r="F59" s="229">
        <v>0</v>
      </c>
      <c r="G59" s="229">
        <f t="shared" ref="G59:G61" si="15">D59-E59</f>
        <v>0</v>
      </c>
    </row>
    <row r="60" spans="1:7" x14ac:dyDescent="0.25">
      <c r="A60" s="81" t="s">
        <v>359</v>
      </c>
      <c r="B60" s="175">
        <v>0</v>
      </c>
      <c r="C60" s="229">
        <v>0</v>
      </c>
      <c r="D60" s="229">
        <f t="shared" si="8"/>
        <v>0</v>
      </c>
      <c r="E60" s="229">
        <v>0</v>
      </c>
      <c r="F60" s="229">
        <v>0</v>
      </c>
      <c r="G60" s="229">
        <f t="shared" si="15"/>
        <v>0</v>
      </c>
    </row>
    <row r="61" spans="1:7" x14ac:dyDescent="0.25">
      <c r="A61" s="81" t="s">
        <v>360</v>
      </c>
      <c r="B61" s="175">
        <v>0</v>
      </c>
      <c r="C61" s="229">
        <v>0</v>
      </c>
      <c r="D61" s="229">
        <f t="shared" si="8"/>
        <v>0</v>
      </c>
      <c r="E61" s="229">
        <v>0</v>
      </c>
      <c r="F61" s="229">
        <v>0</v>
      </c>
      <c r="G61" s="229">
        <f t="shared" si="15"/>
        <v>0</v>
      </c>
    </row>
    <row r="62" spans="1:7" x14ac:dyDescent="0.25">
      <c r="A62" s="80" t="s">
        <v>361</v>
      </c>
      <c r="B62" s="175">
        <v>100880.59</v>
      </c>
      <c r="C62" s="229">
        <f t="shared" ref="C62:G62" si="16">SUM(C63:C67,C69:C70)</f>
        <v>0</v>
      </c>
      <c r="D62" s="229">
        <f t="shared" si="16"/>
        <v>100880.59</v>
      </c>
      <c r="E62" s="229">
        <f t="shared" si="16"/>
        <v>0</v>
      </c>
      <c r="F62" s="229">
        <f t="shared" si="16"/>
        <v>0</v>
      </c>
      <c r="G62" s="229">
        <f t="shared" si="16"/>
        <v>100880.59</v>
      </c>
    </row>
    <row r="63" spans="1:7" x14ac:dyDescent="0.25">
      <c r="A63" s="81" t="s">
        <v>362</v>
      </c>
      <c r="B63" s="175">
        <v>0</v>
      </c>
      <c r="C63" s="229">
        <v>0</v>
      </c>
      <c r="D63" s="229">
        <f t="shared" si="8"/>
        <v>0</v>
      </c>
      <c r="E63" s="229">
        <v>0</v>
      </c>
      <c r="F63" s="229">
        <v>0</v>
      </c>
      <c r="G63" s="229">
        <f t="shared" ref="G63:G70" si="17">D63-E63</f>
        <v>0</v>
      </c>
    </row>
    <row r="64" spans="1:7" x14ac:dyDescent="0.25">
      <c r="A64" s="81" t="s">
        <v>363</v>
      </c>
      <c r="B64" s="175">
        <v>0</v>
      </c>
      <c r="C64" s="229">
        <v>0</v>
      </c>
      <c r="D64" s="229">
        <f t="shared" si="8"/>
        <v>0</v>
      </c>
      <c r="E64" s="229">
        <v>0</v>
      </c>
      <c r="F64" s="229">
        <v>0</v>
      </c>
      <c r="G64" s="229">
        <f t="shared" si="17"/>
        <v>0</v>
      </c>
    </row>
    <row r="65" spans="1:7" x14ac:dyDescent="0.25">
      <c r="A65" s="81" t="s">
        <v>364</v>
      </c>
      <c r="B65" s="175">
        <v>0</v>
      </c>
      <c r="C65" s="229">
        <v>0</v>
      </c>
      <c r="D65" s="229">
        <f t="shared" si="8"/>
        <v>0</v>
      </c>
      <c r="E65" s="229">
        <v>0</v>
      </c>
      <c r="F65" s="229">
        <v>0</v>
      </c>
      <c r="G65" s="229">
        <f t="shared" si="17"/>
        <v>0</v>
      </c>
    </row>
    <row r="66" spans="1:7" x14ac:dyDescent="0.25">
      <c r="A66" s="81" t="s">
        <v>365</v>
      </c>
      <c r="B66" s="175">
        <v>0</v>
      </c>
      <c r="C66" s="229">
        <v>0</v>
      </c>
      <c r="D66" s="229">
        <f t="shared" si="8"/>
        <v>0</v>
      </c>
      <c r="E66" s="229">
        <v>0</v>
      </c>
      <c r="F66" s="229">
        <v>0</v>
      </c>
      <c r="G66" s="229">
        <f t="shared" si="17"/>
        <v>0</v>
      </c>
    </row>
    <row r="67" spans="1:7" x14ac:dyDescent="0.25">
      <c r="A67" s="81" t="s">
        <v>366</v>
      </c>
      <c r="B67" s="175">
        <v>0</v>
      </c>
      <c r="C67" s="229">
        <v>0</v>
      </c>
      <c r="D67" s="229">
        <f t="shared" si="8"/>
        <v>0</v>
      </c>
      <c r="E67" s="229">
        <v>0</v>
      </c>
      <c r="F67" s="229">
        <v>0</v>
      </c>
      <c r="G67" s="229">
        <f t="shared" si="17"/>
        <v>0</v>
      </c>
    </row>
    <row r="68" spans="1:7" x14ac:dyDescent="0.25">
      <c r="A68" s="81" t="s">
        <v>367</v>
      </c>
      <c r="B68" s="175">
        <v>0</v>
      </c>
      <c r="C68" s="229">
        <v>0</v>
      </c>
      <c r="D68" s="229">
        <f t="shared" si="8"/>
        <v>0</v>
      </c>
      <c r="E68" s="229">
        <v>0</v>
      </c>
      <c r="F68" s="229">
        <v>0</v>
      </c>
      <c r="G68" s="229">
        <f t="shared" si="17"/>
        <v>0</v>
      </c>
    </row>
    <row r="69" spans="1:7" x14ac:dyDescent="0.25">
      <c r="A69" s="81" t="s">
        <v>368</v>
      </c>
      <c r="B69" s="175">
        <v>0</v>
      </c>
      <c r="C69" s="229">
        <v>0</v>
      </c>
      <c r="D69" s="229">
        <f t="shared" si="8"/>
        <v>0</v>
      </c>
      <c r="E69" s="229">
        <v>0</v>
      </c>
      <c r="F69" s="229">
        <v>0</v>
      </c>
      <c r="G69" s="229">
        <f t="shared" si="17"/>
        <v>0</v>
      </c>
    </row>
    <row r="70" spans="1:7" x14ac:dyDescent="0.25">
      <c r="A70" s="81" t="s">
        <v>369</v>
      </c>
      <c r="B70" s="176">
        <v>100880.59</v>
      </c>
      <c r="C70" s="230">
        <v>0</v>
      </c>
      <c r="D70" s="229">
        <f t="shared" si="8"/>
        <v>100880.59</v>
      </c>
      <c r="E70" s="230">
        <v>0</v>
      </c>
      <c r="F70" s="230">
        <v>0</v>
      </c>
      <c r="G70" s="229">
        <f t="shared" si="17"/>
        <v>100880.59</v>
      </c>
    </row>
    <row r="71" spans="1:7" x14ac:dyDescent="0.25">
      <c r="A71" s="80" t="s">
        <v>370</v>
      </c>
      <c r="B71" s="175">
        <v>0</v>
      </c>
      <c r="C71" s="229">
        <f t="shared" ref="C71:G71" si="18">SUM(C72:C74)</f>
        <v>0</v>
      </c>
      <c r="D71" s="229">
        <f t="shared" si="18"/>
        <v>0</v>
      </c>
      <c r="E71" s="229">
        <f t="shared" si="18"/>
        <v>0</v>
      </c>
      <c r="F71" s="229">
        <f t="shared" si="18"/>
        <v>0</v>
      </c>
      <c r="G71" s="229">
        <f t="shared" si="18"/>
        <v>0</v>
      </c>
    </row>
    <row r="72" spans="1:7" x14ac:dyDescent="0.25">
      <c r="A72" s="81" t="s">
        <v>371</v>
      </c>
      <c r="B72" s="175">
        <v>0</v>
      </c>
      <c r="C72" s="229">
        <v>0</v>
      </c>
      <c r="D72" s="229">
        <f t="shared" si="8"/>
        <v>0</v>
      </c>
      <c r="E72" s="229">
        <v>0</v>
      </c>
      <c r="F72" s="229">
        <v>0</v>
      </c>
      <c r="G72" s="229">
        <f t="shared" ref="G72:G74" si="19">D72-E72</f>
        <v>0</v>
      </c>
    </row>
    <row r="73" spans="1:7" x14ac:dyDescent="0.25">
      <c r="A73" s="81" t="s">
        <v>372</v>
      </c>
      <c r="B73" s="175">
        <v>0</v>
      </c>
      <c r="C73" s="229">
        <v>0</v>
      </c>
      <c r="D73" s="229">
        <f t="shared" si="8"/>
        <v>0</v>
      </c>
      <c r="E73" s="229">
        <v>0</v>
      </c>
      <c r="F73" s="229">
        <v>0</v>
      </c>
      <c r="G73" s="229">
        <f t="shared" si="19"/>
        <v>0</v>
      </c>
    </row>
    <row r="74" spans="1:7" x14ac:dyDescent="0.25">
      <c r="A74" s="81" t="s">
        <v>373</v>
      </c>
      <c r="B74" s="175">
        <v>0</v>
      </c>
      <c r="C74" s="229">
        <v>0</v>
      </c>
      <c r="D74" s="229">
        <f t="shared" si="8"/>
        <v>0</v>
      </c>
      <c r="E74" s="229">
        <v>0</v>
      </c>
      <c r="F74" s="229">
        <v>0</v>
      </c>
      <c r="G74" s="229">
        <f t="shared" si="19"/>
        <v>0</v>
      </c>
    </row>
    <row r="75" spans="1:7" x14ac:dyDescent="0.25">
      <c r="A75" s="80" t="s">
        <v>374</v>
      </c>
      <c r="B75" s="175">
        <v>0</v>
      </c>
      <c r="C75" s="229">
        <f t="shared" ref="C75:G75" si="20">SUM(C76:C82)</f>
        <v>0</v>
      </c>
      <c r="D75" s="229">
        <f t="shared" si="20"/>
        <v>0</v>
      </c>
      <c r="E75" s="229">
        <f t="shared" si="20"/>
        <v>0</v>
      </c>
      <c r="F75" s="229">
        <f t="shared" si="20"/>
        <v>0</v>
      </c>
      <c r="G75" s="229">
        <f t="shared" si="20"/>
        <v>0</v>
      </c>
    </row>
    <row r="76" spans="1:7" x14ac:dyDescent="0.25">
      <c r="A76" s="81" t="s">
        <v>375</v>
      </c>
      <c r="B76" s="175">
        <v>0</v>
      </c>
      <c r="C76" s="229">
        <v>0</v>
      </c>
      <c r="D76" s="229">
        <f t="shared" si="8"/>
        <v>0</v>
      </c>
      <c r="E76" s="229">
        <v>0</v>
      </c>
      <c r="F76" s="229">
        <v>0</v>
      </c>
      <c r="G76" s="229">
        <f t="shared" ref="G76:G82" si="21">D76-E76</f>
        <v>0</v>
      </c>
    </row>
    <row r="77" spans="1:7" x14ac:dyDescent="0.25">
      <c r="A77" s="81" t="s">
        <v>376</v>
      </c>
      <c r="B77" s="175">
        <v>0</v>
      </c>
      <c r="C77" s="229">
        <v>0</v>
      </c>
      <c r="D77" s="229">
        <f t="shared" si="8"/>
        <v>0</v>
      </c>
      <c r="E77" s="229">
        <v>0</v>
      </c>
      <c r="F77" s="229">
        <v>0</v>
      </c>
      <c r="G77" s="229">
        <f t="shared" si="21"/>
        <v>0</v>
      </c>
    </row>
    <row r="78" spans="1:7" x14ac:dyDescent="0.25">
      <c r="A78" s="81" t="s">
        <v>377</v>
      </c>
      <c r="B78" s="175">
        <v>0</v>
      </c>
      <c r="C78" s="229">
        <v>0</v>
      </c>
      <c r="D78" s="229">
        <f t="shared" si="8"/>
        <v>0</v>
      </c>
      <c r="E78" s="229">
        <v>0</v>
      </c>
      <c r="F78" s="229">
        <v>0</v>
      </c>
      <c r="G78" s="229">
        <f t="shared" si="21"/>
        <v>0</v>
      </c>
    </row>
    <row r="79" spans="1:7" x14ac:dyDescent="0.25">
      <c r="A79" s="81" t="s">
        <v>378</v>
      </c>
      <c r="B79" s="175">
        <v>0</v>
      </c>
      <c r="C79" s="229">
        <v>0</v>
      </c>
      <c r="D79" s="229">
        <f t="shared" si="8"/>
        <v>0</v>
      </c>
      <c r="E79" s="229">
        <v>0</v>
      </c>
      <c r="F79" s="229">
        <v>0</v>
      </c>
      <c r="G79" s="229">
        <f t="shared" si="21"/>
        <v>0</v>
      </c>
    </row>
    <row r="80" spans="1:7" x14ac:dyDescent="0.25">
      <c r="A80" s="81" t="s">
        <v>379</v>
      </c>
      <c r="B80" s="175">
        <v>0</v>
      </c>
      <c r="C80" s="229">
        <v>0</v>
      </c>
      <c r="D80" s="229">
        <f t="shared" si="8"/>
        <v>0</v>
      </c>
      <c r="E80" s="229">
        <v>0</v>
      </c>
      <c r="F80" s="229">
        <v>0</v>
      </c>
      <c r="G80" s="229">
        <f t="shared" si="21"/>
        <v>0</v>
      </c>
    </row>
    <row r="81" spans="1:7" x14ac:dyDescent="0.25">
      <c r="A81" s="81" t="s">
        <v>380</v>
      </c>
      <c r="B81" s="175">
        <v>0</v>
      </c>
      <c r="C81" s="229">
        <v>0</v>
      </c>
      <c r="D81" s="229">
        <f t="shared" si="8"/>
        <v>0</v>
      </c>
      <c r="E81" s="229">
        <v>0</v>
      </c>
      <c r="F81" s="229">
        <v>0</v>
      </c>
      <c r="G81" s="229">
        <f t="shared" si="21"/>
        <v>0</v>
      </c>
    </row>
    <row r="82" spans="1:7" x14ac:dyDescent="0.25">
      <c r="A82" s="81" t="s">
        <v>381</v>
      </c>
      <c r="B82" s="175">
        <v>0</v>
      </c>
      <c r="C82" s="229">
        <v>0</v>
      </c>
      <c r="D82" s="229">
        <f t="shared" si="8"/>
        <v>0</v>
      </c>
      <c r="E82" s="229">
        <v>0</v>
      </c>
      <c r="F82" s="229">
        <v>0</v>
      </c>
      <c r="G82" s="229">
        <f t="shared" si="21"/>
        <v>0</v>
      </c>
    </row>
    <row r="83" spans="1:7" x14ac:dyDescent="0.25">
      <c r="A83" s="82"/>
      <c r="B83" s="74"/>
      <c r="C83" s="231"/>
      <c r="D83" s="231"/>
      <c r="E83" s="231"/>
      <c r="F83" s="231"/>
      <c r="G83" s="231"/>
    </row>
    <row r="84" spans="1:7" x14ac:dyDescent="0.25">
      <c r="A84" s="29" t="s">
        <v>382</v>
      </c>
      <c r="B84" s="177">
        <v>0</v>
      </c>
      <c r="C84" s="228">
        <f t="shared" ref="C84:G84" si="22">C85+C93+C103+C113+C123+C133+C137+C146+C150</f>
        <v>0</v>
      </c>
      <c r="D84" s="228">
        <f t="shared" si="22"/>
        <v>0</v>
      </c>
      <c r="E84" s="228">
        <f t="shared" si="22"/>
        <v>0</v>
      </c>
      <c r="F84" s="228">
        <f t="shared" si="22"/>
        <v>0</v>
      </c>
      <c r="G84" s="228">
        <f t="shared" si="22"/>
        <v>0</v>
      </c>
    </row>
    <row r="85" spans="1:7" x14ac:dyDescent="0.25">
      <c r="A85" s="80" t="s">
        <v>309</v>
      </c>
      <c r="B85" s="178">
        <v>0</v>
      </c>
      <c r="C85" s="229">
        <f t="shared" ref="C85:G85" si="23">SUM(C86:C92)</f>
        <v>0</v>
      </c>
      <c r="D85" s="229">
        <f t="shared" si="23"/>
        <v>0</v>
      </c>
      <c r="E85" s="229">
        <f t="shared" si="23"/>
        <v>0</v>
      </c>
      <c r="F85" s="229">
        <f t="shared" si="23"/>
        <v>0</v>
      </c>
      <c r="G85" s="229">
        <f t="shared" si="23"/>
        <v>0</v>
      </c>
    </row>
    <row r="86" spans="1:7" x14ac:dyDescent="0.25">
      <c r="A86" s="81" t="s">
        <v>310</v>
      </c>
      <c r="B86" s="178">
        <v>0</v>
      </c>
      <c r="C86" s="229">
        <v>0</v>
      </c>
      <c r="D86" s="229">
        <f t="shared" ref="D86:D92" si="24">B86+C86</f>
        <v>0</v>
      </c>
      <c r="E86" s="229">
        <v>0</v>
      </c>
      <c r="F86" s="229">
        <v>0</v>
      </c>
      <c r="G86" s="229">
        <f t="shared" ref="G86:G92" si="25">D86-E86</f>
        <v>0</v>
      </c>
    </row>
    <row r="87" spans="1:7" x14ac:dyDescent="0.25">
      <c r="A87" s="81" t="s">
        <v>311</v>
      </c>
      <c r="B87" s="178">
        <v>0</v>
      </c>
      <c r="C87" s="229">
        <v>0</v>
      </c>
      <c r="D87" s="229">
        <f t="shared" si="24"/>
        <v>0</v>
      </c>
      <c r="E87" s="229">
        <v>0</v>
      </c>
      <c r="F87" s="229">
        <v>0</v>
      </c>
      <c r="G87" s="229">
        <f t="shared" si="25"/>
        <v>0</v>
      </c>
    </row>
    <row r="88" spans="1:7" x14ac:dyDescent="0.25">
      <c r="A88" s="81" t="s">
        <v>312</v>
      </c>
      <c r="B88" s="178">
        <v>0</v>
      </c>
      <c r="C88" s="229">
        <v>0</v>
      </c>
      <c r="D88" s="229">
        <f t="shared" si="24"/>
        <v>0</v>
      </c>
      <c r="E88" s="229">
        <v>0</v>
      </c>
      <c r="F88" s="229">
        <v>0</v>
      </c>
      <c r="G88" s="229">
        <f t="shared" si="25"/>
        <v>0</v>
      </c>
    </row>
    <row r="89" spans="1:7" x14ac:dyDescent="0.25">
      <c r="A89" s="81" t="s">
        <v>313</v>
      </c>
      <c r="B89" s="178">
        <v>0</v>
      </c>
      <c r="C89" s="229">
        <v>0</v>
      </c>
      <c r="D89" s="229">
        <f t="shared" si="24"/>
        <v>0</v>
      </c>
      <c r="E89" s="229">
        <v>0</v>
      </c>
      <c r="F89" s="229">
        <v>0</v>
      </c>
      <c r="G89" s="229">
        <f t="shared" si="25"/>
        <v>0</v>
      </c>
    </row>
    <row r="90" spans="1:7" x14ac:dyDescent="0.25">
      <c r="A90" s="81" t="s">
        <v>314</v>
      </c>
      <c r="B90" s="178">
        <v>0</v>
      </c>
      <c r="C90" s="229">
        <v>0</v>
      </c>
      <c r="D90" s="229">
        <f t="shared" si="24"/>
        <v>0</v>
      </c>
      <c r="E90" s="229">
        <v>0</v>
      </c>
      <c r="F90" s="229">
        <v>0</v>
      </c>
      <c r="G90" s="229">
        <f t="shared" si="25"/>
        <v>0</v>
      </c>
    </row>
    <row r="91" spans="1:7" x14ac:dyDescent="0.25">
      <c r="A91" s="81" t="s">
        <v>315</v>
      </c>
      <c r="B91" s="178">
        <v>0</v>
      </c>
      <c r="C91" s="229">
        <v>0</v>
      </c>
      <c r="D91" s="229">
        <f t="shared" si="24"/>
        <v>0</v>
      </c>
      <c r="E91" s="229">
        <v>0</v>
      </c>
      <c r="F91" s="229">
        <v>0</v>
      </c>
      <c r="G91" s="229">
        <f t="shared" si="25"/>
        <v>0</v>
      </c>
    </row>
    <row r="92" spans="1:7" x14ac:dyDescent="0.25">
      <c r="A92" s="81" t="s">
        <v>316</v>
      </c>
      <c r="B92" s="178">
        <v>0</v>
      </c>
      <c r="C92" s="229">
        <v>0</v>
      </c>
      <c r="D92" s="229">
        <f t="shared" si="24"/>
        <v>0</v>
      </c>
      <c r="E92" s="229">
        <v>0</v>
      </c>
      <c r="F92" s="229">
        <v>0</v>
      </c>
      <c r="G92" s="229">
        <f t="shared" si="25"/>
        <v>0</v>
      </c>
    </row>
    <row r="93" spans="1:7" x14ac:dyDescent="0.25">
      <c r="A93" s="80" t="s">
        <v>317</v>
      </c>
      <c r="B93" s="178">
        <v>0</v>
      </c>
      <c r="C93" s="229">
        <f t="shared" ref="C93:G93" si="26">SUM(C94:C102)</f>
        <v>0</v>
      </c>
      <c r="D93" s="229">
        <f t="shared" si="26"/>
        <v>0</v>
      </c>
      <c r="E93" s="229">
        <f t="shared" si="26"/>
        <v>0</v>
      </c>
      <c r="F93" s="229">
        <f t="shared" si="26"/>
        <v>0</v>
      </c>
      <c r="G93" s="229">
        <f t="shared" si="26"/>
        <v>0</v>
      </c>
    </row>
    <row r="94" spans="1:7" x14ac:dyDescent="0.25">
      <c r="A94" s="81" t="s">
        <v>318</v>
      </c>
      <c r="B94" s="178">
        <v>0</v>
      </c>
      <c r="C94" s="229">
        <v>0</v>
      </c>
      <c r="D94" s="229">
        <f t="shared" ref="D94:D102" si="27">B94+C94</f>
        <v>0</v>
      </c>
      <c r="E94" s="229">
        <v>0</v>
      </c>
      <c r="F94" s="229">
        <v>0</v>
      </c>
      <c r="G94" s="229">
        <f t="shared" ref="G94:G102" si="28">D94-E94</f>
        <v>0</v>
      </c>
    </row>
    <row r="95" spans="1:7" x14ac:dyDescent="0.25">
      <c r="A95" s="81" t="s">
        <v>319</v>
      </c>
      <c r="B95" s="178">
        <v>0</v>
      </c>
      <c r="C95" s="229">
        <v>0</v>
      </c>
      <c r="D95" s="229">
        <f t="shared" si="27"/>
        <v>0</v>
      </c>
      <c r="E95" s="229">
        <v>0</v>
      </c>
      <c r="F95" s="229">
        <v>0</v>
      </c>
      <c r="G95" s="229">
        <f t="shared" si="28"/>
        <v>0</v>
      </c>
    </row>
    <row r="96" spans="1:7" x14ac:dyDescent="0.25">
      <c r="A96" s="81" t="s">
        <v>320</v>
      </c>
      <c r="B96" s="178">
        <v>0</v>
      </c>
      <c r="C96" s="229">
        <v>0</v>
      </c>
      <c r="D96" s="229">
        <f t="shared" si="27"/>
        <v>0</v>
      </c>
      <c r="E96" s="229">
        <v>0</v>
      </c>
      <c r="F96" s="229">
        <v>0</v>
      </c>
      <c r="G96" s="229">
        <f t="shared" si="28"/>
        <v>0</v>
      </c>
    </row>
    <row r="97" spans="1:7" x14ac:dyDescent="0.25">
      <c r="A97" s="81" t="s">
        <v>321</v>
      </c>
      <c r="B97" s="178">
        <v>0</v>
      </c>
      <c r="C97" s="229">
        <v>0</v>
      </c>
      <c r="D97" s="229">
        <f t="shared" si="27"/>
        <v>0</v>
      </c>
      <c r="E97" s="229">
        <v>0</v>
      </c>
      <c r="F97" s="229">
        <v>0</v>
      </c>
      <c r="G97" s="229">
        <f t="shared" si="28"/>
        <v>0</v>
      </c>
    </row>
    <row r="98" spans="1:7" x14ac:dyDescent="0.25">
      <c r="A98" s="83" t="s">
        <v>322</v>
      </c>
      <c r="B98" s="178">
        <v>0</v>
      </c>
      <c r="C98" s="229">
        <v>0</v>
      </c>
      <c r="D98" s="229">
        <f t="shared" si="27"/>
        <v>0</v>
      </c>
      <c r="E98" s="229">
        <v>0</v>
      </c>
      <c r="F98" s="229">
        <v>0</v>
      </c>
      <c r="G98" s="229">
        <f t="shared" si="28"/>
        <v>0</v>
      </c>
    </row>
    <row r="99" spans="1:7" x14ac:dyDescent="0.25">
      <c r="A99" s="81" t="s">
        <v>323</v>
      </c>
      <c r="B99" s="178">
        <v>0</v>
      </c>
      <c r="C99" s="229">
        <v>0</v>
      </c>
      <c r="D99" s="229">
        <f t="shared" si="27"/>
        <v>0</v>
      </c>
      <c r="E99" s="229">
        <v>0</v>
      </c>
      <c r="F99" s="229">
        <v>0</v>
      </c>
      <c r="G99" s="229">
        <f t="shared" si="28"/>
        <v>0</v>
      </c>
    </row>
    <row r="100" spans="1:7" x14ac:dyDescent="0.25">
      <c r="A100" s="81" t="s">
        <v>324</v>
      </c>
      <c r="B100" s="178">
        <v>0</v>
      </c>
      <c r="C100" s="229">
        <v>0</v>
      </c>
      <c r="D100" s="229">
        <f t="shared" si="27"/>
        <v>0</v>
      </c>
      <c r="E100" s="229">
        <v>0</v>
      </c>
      <c r="F100" s="229">
        <v>0</v>
      </c>
      <c r="G100" s="229">
        <f t="shared" si="28"/>
        <v>0</v>
      </c>
    </row>
    <row r="101" spans="1:7" x14ac:dyDescent="0.25">
      <c r="A101" s="81" t="s">
        <v>325</v>
      </c>
      <c r="B101" s="178">
        <v>0</v>
      </c>
      <c r="C101" s="229">
        <v>0</v>
      </c>
      <c r="D101" s="229">
        <f t="shared" si="27"/>
        <v>0</v>
      </c>
      <c r="E101" s="229">
        <v>0</v>
      </c>
      <c r="F101" s="229">
        <v>0</v>
      </c>
      <c r="G101" s="229">
        <f t="shared" si="28"/>
        <v>0</v>
      </c>
    </row>
    <row r="102" spans="1:7" x14ac:dyDescent="0.25">
      <c r="A102" s="81" t="s">
        <v>326</v>
      </c>
      <c r="B102" s="178">
        <v>0</v>
      </c>
      <c r="C102" s="229">
        <v>0</v>
      </c>
      <c r="D102" s="229">
        <f t="shared" si="27"/>
        <v>0</v>
      </c>
      <c r="E102" s="229">
        <v>0</v>
      </c>
      <c r="F102" s="229">
        <v>0</v>
      </c>
      <c r="G102" s="229">
        <f t="shared" si="28"/>
        <v>0</v>
      </c>
    </row>
    <row r="103" spans="1:7" x14ac:dyDescent="0.25">
      <c r="A103" s="80" t="s">
        <v>327</v>
      </c>
      <c r="B103" s="178">
        <v>0</v>
      </c>
      <c r="C103" s="229">
        <f t="shared" ref="C103:G103" si="29">SUM(C104:C112)</f>
        <v>0</v>
      </c>
      <c r="D103" s="229">
        <f t="shared" si="29"/>
        <v>0</v>
      </c>
      <c r="E103" s="229">
        <f t="shared" si="29"/>
        <v>0</v>
      </c>
      <c r="F103" s="229">
        <f t="shared" si="29"/>
        <v>0</v>
      </c>
      <c r="G103" s="229">
        <f t="shared" si="29"/>
        <v>0</v>
      </c>
    </row>
    <row r="104" spans="1:7" x14ac:dyDescent="0.25">
      <c r="A104" s="81" t="s">
        <v>328</v>
      </c>
      <c r="B104" s="178">
        <v>0</v>
      </c>
      <c r="C104" s="229">
        <v>0</v>
      </c>
      <c r="D104" s="229">
        <f t="shared" ref="D104:D112" si="30">B104+C104</f>
        <v>0</v>
      </c>
      <c r="E104" s="229">
        <v>0</v>
      </c>
      <c r="F104" s="229">
        <v>0</v>
      </c>
      <c r="G104" s="229">
        <f t="shared" ref="G104:G112" si="31">D104-E104</f>
        <v>0</v>
      </c>
    </row>
    <row r="105" spans="1:7" x14ac:dyDescent="0.25">
      <c r="A105" s="81" t="s">
        <v>329</v>
      </c>
      <c r="B105" s="178">
        <v>0</v>
      </c>
      <c r="C105" s="229">
        <v>0</v>
      </c>
      <c r="D105" s="229">
        <f t="shared" si="30"/>
        <v>0</v>
      </c>
      <c r="E105" s="229">
        <v>0</v>
      </c>
      <c r="F105" s="229">
        <v>0</v>
      </c>
      <c r="G105" s="229">
        <f t="shared" si="31"/>
        <v>0</v>
      </c>
    </row>
    <row r="106" spans="1:7" x14ac:dyDescent="0.25">
      <c r="A106" s="81" t="s">
        <v>330</v>
      </c>
      <c r="B106" s="178">
        <v>0</v>
      </c>
      <c r="C106" s="229">
        <v>0</v>
      </c>
      <c r="D106" s="229">
        <f t="shared" si="30"/>
        <v>0</v>
      </c>
      <c r="E106" s="229">
        <v>0</v>
      </c>
      <c r="F106" s="229">
        <v>0</v>
      </c>
      <c r="G106" s="229">
        <f t="shared" si="31"/>
        <v>0</v>
      </c>
    </row>
    <row r="107" spans="1:7" x14ac:dyDescent="0.25">
      <c r="A107" s="81" t="s">
        <v>331</v>
      </c>
      <c r="B107" s="178">
        <v>0</v>
      </c>
      <c r="C107" s="229">
        <v>0</v>
      </c>
      <c r="D107" s="229">
        <f t="shared" si="30"/>
        <v>0</v>
      </c>
      <c r="E107" s="229">
        <v>0</v>
      </c>
      <c r="F107" s="229">
        <v>0</v>
      </c>
      <c r="G107" s="229">
        <f t="shared" si="31"/>
        <v>0</v>
      </c>
    </row>
    <row r="108" spans="1:7" x14ac:dyDescent="0.25">
      <c r="A108" s="81" t="s">
        <v>332</v>
      </c>
      <c r="B108" s="178">
        <v>0</v>
      </c>
      <c r="C108" s="229">
        <v>0</v>
      </c>
      <c r="D108" s="229">
        <f t="shared" si="30"/>
        <v>0</v>
      </c>
      <c r="E108" s="229">
        <v>0</v>
      </c>
      <c r="F108" s="229">
        <v>0</v>
      </c>
      <c r="G108" s="229">
        <f t="shared" si="31"/>
        <v>0</v>
      </c>
    </row>
    <row r="109" spans="1:7" x14ac:dyDescent="0.25">
      <c r="A109" s="81" t="s">
        <v>333</v>
      </c>
      <c r="B109" s="178">
        <v>0</v>
      </c>
      <c r="C109" s="229">
        <v>0</v>
      </c>
      <c r="D109" s="229">
        <f t="shared" si="30"/>
        <v>0</v>
      </c>
      <c r="E109" s="229">
        <v>0</v>
      </c>
      <c r="F109" s="229">
        <v>0</v>
      </c>
      <c r="G109" s="229">
        <f t="shared" si="31"/>
        <v>0</v>
      </c>
    </row>
    <row r="110" spans="1:7" x14ac:dyDescent="0.25">
      <c r="A110" s="81" t="s">
        <v>334</v>
      </c>
      <c r="B110" s="178">
        <v>0</v>
      </c>
      <c r="C110" s="229">
        <v>0</v>
      </c>
      <c r="D110" s="229">
        <f t="shared" si="30"/>
        <v>0</v>
      </c>
      <c r="E110" s="229">
        <v>0</v>
      </c>
      <c r="F110" s="229">
        <v>0</v>
      </c>
      <c r="G110" s="229">
        <f t="shared" si="31"/>
        <v>0</v>
      </c>
    </row>
    <row r="111" spans="1:7" x14ac:dyDescent="0.25">
      <c r="A111" s="81" t="s">
        <v>335</v>
      </c>
      <c r="B111" s="178">
        <v>0</v>
      </c>
      <c r="C111" s="229">
        <v>0</v>
      </c>
      <c r="D111" s="229">
        <f t="shared" si="30"/>
        <v>0</v>
      </c>
      <c r="E111" s="229">
        <v>0</v>
      </c>
      <c r="F111" s="229">
        <v>0</v>
      </c>
      <c r="G111" s="229">
        <f t="shared" si="31"/>
        <v>0</v>
      </c>
    </row>
    <row r="112" spans="1:7" x14ac:dyDescent="0.25">
      <c r="A112" s="81" t="s">
        <v>336</v>
      </c>
      <c r="B112" s="178">
        <v>0</v>
      </c>
      <c r="C112" s="229">
        <v>0</v>
      </c>
      <c r="D112" s="229">
        <f t="shared" si="30"/>
        <v>0</v>
      </c>
      <c r="E112" s="229">
        <v>0</v>
      </c>
      <c r="F112" s="229">
        <v>0</v>
      </c>
      <c r="G112" s="229">
        <f t="shared" si="31"/>
        <v>0</v>
      </c>
    </row>
    <row r="113" spans="1:7" x14ac:dyDescent="0.25">
      <c r="A113" s="80" t="s">
        <v>337</v>
      </c>
      <c r="B113" s="178">
        <v>0</v>
      </c>
      <c r="C113" s="229">
        <f t="shared" ref="C113:G113" si="32">SUM(C114:C122)</f>
        <v>0</v>
      </c>
      <c r="D113" s="229">
        <f t="shared" si="32"/>
        <v>0</v>
      </c>
      <c r="E113" s="229">
        <f t="shared" si="32"/>
        <v>0</v>
      </c>
      <c r="F113" s="229">
        <f t="shared" si="32"/>
        <v>0</v>
      </c>
      <c r="G113" s="229">
        <f t="shared" si="32"/>
        <v>0</v>
      </c>
    </row>
    <row r="114" spans="1:7" x14ac:dyDescent="0.25">
      <c r="A114" s="81" t="s">
        <v>338</v>
      </c>
      <c r="B114" s="178">
        <v>0</v>
      </c>
      <c r="C114" s="229">
        <v>0</v>
      </c>
      <c r="D114" s="229">
        <f t="shared" ref="D114:D122" si="33">B114+C114</f>
        <v>0</v>
      </c>
      <c r="E114" s="229">
        <v>0</v>
      </c>
      <c r="F114" s="229">
        <v>0</v>
      </c>
      <c r="G114" s="229">
        <f t="shared" ref="G114:G122" si="34">D114-E114</f>
        <v>0</v>
      </c>
    </row>
    <row r="115" spans="1:7" x14ac:dyDescent="0.25">
      <c r="A115" s="81" t="s">
        <v>339</v>
      </c>
      <c r="B115" s="178">
        <v>0</v>
      </c>
      <c r="C115" s="229">
        <v>0</v>
      </c>
      <c r="D115" s="229">
        <f t="shared" si="33"/>
        <v>0</v>
      </c>
      <c r="E115" s="229">
        <v>0</v>
      </c>
      <c r="F115" s="229">
        <v>0</v>
      </c>
      <c r="G115" s="229">
        <f t="shared" si="34"/>
        <v>0</v>
      </c>
    </row>
    <row r="116" spans="1:7" x14ac:dyDescent="0.25">
      <c r="A116" s="81" t="s">
        <v>340</v>
      </c>
      <c r="B116" s="178">
        <v>0</v>
      </c>
      <c r="C116" s="229">
        <v>0</v>
      </c>
      <c r="D116" s="229">
        <f t="shared" si="33"/>
        <v>0</v>
      </c>
      <c r="E116" s="229">
        <v>0</v>
      </c>
      <c r="F116" s="229">
        <v>0</v>
      </c>
      <c r="G116" s="229">
        <f t="shared" si="34"/>
        <v>0</v>
      </c>
    </row>
    <row r="117" spans="1:7" x14ac:dyDescent="0.25">
      <c r="A117" s="81" t="s">
        <v>341</v>
      </c>
      <c r="B117" s="178">
        <v>0</v>
      </c>
      <c r="C117" s="229">
        <v>0</v>
      </c>
      <c r="D117" s="229">
        <f t="shared" si="33"/>
        <v>0</v>
      </c>
      <c r="E117" s="229">
        <v>0</v>
      </c>
      <c r="F117" s="229">
        <v>0</v>
      </c>
      <c r="G117" s="229">
        <f t="shared" si="34"/>
        <v>0</v>
      </c>
    </row>
    <row r="118" spans="1:7" x14ac:dyDescent="0.25">
      <c r="A118" s="81" t="s">
        <v>342</v>
      </c>
      <c r="B118" s="178">
        <v>0</v>
      </c>
      <c r="C118" s="229">
        <v>0</v>
      </c>
      <c r="D118" s="229">
        <f t="shared" si="33"/>
        <v>0</v>
      </c>
      <c r="E118" s="229">
        <v>0</v>
      </c>
      <c r="F118" s="229">
        <v>0</v>
      </c>
      <c r="G118" s="229">
        <f t="shared" si="34"/>
        <v>0</v>
      </c>
    </row>
    <row r="119" spans="1:7" x14ac:dyDescent="0.25">
      <c r="A119" s="81" t="s">
        <v>343</v>
      </c>
      <c r="B119" s="178">
        <v>0</v>
      </c>
      <c r="C119" s="229">
        <v>0</v>
      </c>
      <c r="D119" s="229">
        <f t="shared" si="33"/>
        <v>0</v>
      </c>
      <c r="E119" s="229">
        <v>0</v>
      </c>
      <c r="F119" s="229">
        <v>0</v>
      </c>
      <c r="G119" s="229">
        <f t="shared" si="34"/>
        <v>0</v>
      </c>
    </row>
    <row r="120" spans="1:7" x14ac:dyDescent="0.25">
      <c r="A120" s="81" t="s">
        <v>344</v>
      </c>
      <c r="B120" s="178">
        <v>0</v>
      </c>
      <c r="C120" s="229">
        <v>0</v>
      </c>
      <c r="D120" s="229">
        <f t="shared" si="33"/>
        <v>0</v>
      </c>
      <c r="E120" s="229">
        <v>0</v>
      </c>
      <c r="F120" s="229">
        <v>0</v>
      </c>
      <c r="G120" s="229">
        <f t="shared" si="34"/>
        <v>0</v>
      </c>
    </row>
    <row r="121" spans="1:7" x14ac:dyDescent="0.25">
      <c r="A121" s="81" t="s">
        <v>345</v>
      </c>
      <c r="B121" s="178">
        <v>0</v>
      </c>
      <c r="C121" s="229">
        <v>0</v>
      </c>
      <c r="D121" s="229">
        <f t="shared" si="33"/>
        <v>0</v>
      </c>
      <c r="E121" s="229">
        <v>0</v>
      </c>
      <c r="F121" s="229">
        <v>0</v>
      </c>
      <c r="G121" s="229">
        <f t="shared" si="34"/>
        <v>0</v>
      </c>
    </row>
    <row r="122" spans="1:7" x14ac:dyDescent="0.25">
      <c r="A122" s="81" t="s">
        <v>346</v>
      </c>
      <c r="B122" s="178">
        <v>0</v>
      </c>
      <c r="C122" s="229">
        <v>0</v>
      </c>
      <c r="D122" s="229">
        <f t="shared" si="33"/>
        <v>0</v>
      </c>
      <c r="E122" s="229">
        <v>0</v>
      </c>
      <c r="F122" s="229">
        <v>0</v>
      </c>
      <c r="G122" s="229">
        <f t="shared" si="34"/>
        <v>0</v>
      </c>
    </row>
    <row r="123" spans="1:7" x14ac:dyDescent="0.25">
      <c r="A123" s="80" t="s">
        <v>347</v>
      </c>
      <c r="B123" s="178">
        <v>0</v>
      </c>
      <c r="C123" s="229">
        <f t="shared" ref="C123:G123" si="35">SUM(C124:C132)</f>
        <v>0</v>
      </c>
      <c r="D123" s="229">
        <f t="shared" si="35"/>
        <v>0</v>
      </c>
      <c r="E123" s="229">
        <f t="shared" si="35"/>
        <v>0</v>
      </c>
      <c r="F123" s="229">
        <f t="shared" si="35"/>
        <v>0</v>
      </c>
      <c r="G123" s="229">
        <f t="shared" si="35"/>
        <v>0</v>
      </c>
    </row>
    <row r="124" spans="1:7" x14ac:dyDescent="0.25">
      <c r="A124" s="81" t="s">
        <v>348</v>
      </c>
      <c r="B124" s="178">
        <v>0</v>
      </c>
      <c r="C124" s="229">
        <v>0</v>
      </c>
      <c r="D124" s="229">
        <f t="shared" ref="D124:D132" si="36">B124+C124</f>
        <v>0</v>
      </c>
      <c r="E124" s="229">
        <v>0</v>
      </c>
      <c r="F124" s="229">
        <v>0</v>
      </c>
      <c r="G124" s="229">
        <f t="shared" ref="G124:G132" si="37">D124-E124</f>
        <v>0</v>
      </c>
    </row>
    <row r="125" spans="1:7" x14ac:dyDescent="0.25">
      <c r="A125" s="81" t="s">
        <v>349</v>
      </c>
      <c r="B125" s="178">
        <v>0</v>
      </c>
      <c r="C125" s="229">
        <v>0</v>
      </c>
      <c r="D125" s="229">
        <f t="shared" si="36"/>
        <v>0</v>
      </c>
      <c r="E125" s="229">
        <v>0</v>
      </c>
      <c r="F125" s="229">
        <v>0</v>
      </c>
      <c r="G125" s="229">
        <f t="shared" si="37"/>
        <v>0</v>
      </c>
    </row>
    <row r="126" spans="1:7" x14ac:dyDescent="0.25">
      <c r="A126" s="81" t="s">
        <v>350</v>
      </c>
      <c r="B126" s="178">
        <v>0</v>
      </c>
      <c r="C126" s="229">
        <v>0</v>
      </c>
      <c r="D126" s="229">
        <f t="shared" si="36"/>
        <v>0</v>
      </c>
      <c r="E126" s="229">
        <v>0</v>
      </c>
      <c r="F126" s="229">
        <v>0</v>
      </c>
      <c r="G126" s="229">
        <f t="shared" si="37"/>
        <v>0</v>
      </c>
    </row>
    <row r="127" spans="1:7" x14ac:dyDescent="0.25">
      <c r="A127" s="81" t="s">
        <v>351</v>
      </c>
      <c r="B127" s="178">
        <v>0</v>
      </c>
      <c r="C127" s="229">
        <v>0</v>
      </c>
      <c r="D127" s="229">
        <f t="shared" si="36"/>
        <v>0</v>
      </c>
      <c r="E127" s="229">
        <v>0</v>
      </c>
      <c r="F127" s="229">
        <v>0</v>
      </c>
      <c r="G127" s="229">
        <f t="shared" si="37"/>
        <v>0</v>
      </c>
    </row>
    <row r="128" spans="1:7" x14ac:dyDescent="0.25">
      <c r="A128" s="81" t="s">
        <v>352</v>
      </c>
      <c r="B128" s="178">
        <v>0</v>
      </c>
      <c r="C128" s="229">
        <v>0</v>
      </c>
      <c r="D128" s="229">
        <f t="shared" si="36"/>
        <v>0</v>
      </c>
      <c r="E128" s="229">
        <v>0</v>
      </c>
      <c r="F128" s="229">
        <v>0</v>
      </c>
      <c r="G128" s="229">
        <f t="shared" si="37"/>
        <v>0</v>
      </c>
    </row>
    <row r="129" spans="1:7" x14ac:dyDescent="0.25">
      <c r="A129" s="81" t="s">
        <v>353</v>
      </c>
      <c r="B129" s="178">
        <v>0</v>
      </c>
      <c r="C129" s="229">
        <v>0</v>
      </c>
      <c r="D129" s="229">
        <f t="shared" si="36"/>
        <v>0</v>
      </c>
      <c r="E129" s="229">
        <v>0</v>
      </c>
      <c r="F129" s="229">
        <v>0</v>
      </c>
      <c r="G129" s="229">
        <f t="shared" si="37"/>
        <v>0</v>
      </c>
    </row>
    <row r="130" spans="1:7" x14ac:dyDescent="0.25">
      <c r="A130" s="81" t="s">
        <v>354</v>
      </c>
      <c r="B130" s="178">
        <v>0</v>
      </c>
      <c r="C130" s="229">
        <v>0</v>
      </c>
      <c r="D130" s="229">
        <f t="shared" si="36"/>
        <v>0</v>
      </c>
      <c r="E130" s="229">
        <v>0</v>
      </c>
      <c r="F130" s="229">
        <v>0</v>
      </c>
      <c r="G130" s="229">
        <f t="shared" si="37"/>
        <v>0</v>
      </c>
    </row>
    <row r="131" spans="1:7" x14ac:dyDescent="0.25">
      <c r="A131" s="81" t="s">
        <v>355</v>
      </c>
      <c r="B131" s="178">
        <v>0</v>
      </c>
      <c r="C131" s="229">
        <v>0</v>
      </c>
      <c r="D131" s="229">
        <f t="shared" si="36"/>
        <v>0</v>
      </c>
      <c r="E131" s="229">
        <v>0</v>
      </c>
      <c r="F131" s="229">
        <v>0</v>
      </c>
      <c r="G131" s="229">
        <f t="shared" si="37"/>
        <v>0</v>
      </c>
    </row>
    <row r="132" spans="1:7" x14ac:dyDescent="0.25">
      <c r="A132" s="81" t="s">
        <v>356</v>
      </c>
      <c r="B132" s="178">
        <v>0</v>
      </c>
      <c r="C132" s="229">
        <v>0</v>
      </c>
      <c r="D132" s="229">
        <f t="shared" si="36"/>
        <v>0</v>
      </c>
      <c r="E132" s="229">
        <v>0</v>
      </c>
      <c r="F132" s="229">
        <v>0</v>
      </c>
      <c r="G132" s="229">
        <f t="shared" si="37"/>
        <v>0</v>
      </c>
    </row>
    <row r="133" spans="1:7" x14ac:dyDescent="0.25">
      <c r="A133" s="80" t="s">
        <v>357</v>
      </c>
      <c r="B133" s="178">
        <v>0</v>
      </c>
      <c r="C133" s="229">
        <f t="shared" ref="C133:G133" si="38">SUM(C134:C136)</f>
        <v>0</v>
      </c>
      <c r="D133" s="229">
        <f t="shared" si="38"/>
        <v>0</v>
      </c>
      <c r="E133" s="229">
        <f t="shared" si="38"/>
        <v>0</v>
      </c>
      <c r="F133" s="229">
        <f t="shared" si="38"/>
        <v>0</v>
      </c>
      <c r="G133" s="229">
        <f t="shared" si="38"/>
        <v>0</v>
      </c>
    </row>
    <row r="134" spans="1:7" x14ac:dyDescent="0.25">
      <c r="A134" s="81" t="s">
        <v>358</v>
      </c>
      <c r="B134" s="178">
        <v>0</v>
      </c>
      <c r="C134" s="229">
        <v>0</v>
      </c>
      <c r="D134" s="229">
        <f t="shared" ref="D134:D157" si="39">B134+C134</f>
        <v>0</v>
      </c>
      <c r="E134" s="229">
        <v>0</v>
      </c>
      <c r="F134" s="229">
        <v>0</v>
      </c>
      <c r="G134" s="229">
        <f t="shared" ref="G134:G136" si="40">D134-E134</f>
        <v>0</v>
      </c>
    </row>
    <row r="135" spans="1:7" x14ac:dyDescent="0.25">
      <c r="A135" s="81" t="s">
        <v>359</v>
      </c>
      <c r="B135" s="178">
        <v>0</v>
      </c>
      <c r="C135" s="229">
        <v>0</v>
      </c>
      <c r="D135" s="229">
        <f t="shared" si="39"/>
        <v>0</v>
      </c>
      <c r="E135" s="229">
        <v>0</v>
      </c>
      <c r="F135" s="229">
        <v>0</v>
      </c>
      <c r="G135" s="229">
        <f t="shared" si="40"/>
        <v>0</v>
      </c>
    </row>
    <row r="136" spans="1:7" x14ac:dyDescent="0.25">
      <c r="A136" s="81" t="s">
        <v>360</v>
      </c>
      <c r="B136" s="178">
        <v>0</v>
      </c>
      <c r="C136" s="229">
        <v>0</v>
      </c>
      <c r="D136" s="229">
        <f t="shared" si="39"/>
        <v>0</v>
      </c>
      <c r="E136" s="229">
        <v>0</v>
      </c>
      <c r="F136" s="229">
        <v>0</v>
      </c>
      <c r="G136" s="229">
        <f t="shared" si="40"/>
        <v>0</v>
      </c>
    </row>
    <row r="137" spans="1:7" x14ac:dyDescent="0.25">
      <c r="A137" s="80" t="s">
        <v>361</v>
      </c>
      <c r="B137" s="178">
        <v>0</v>
      </c>
      <c r="C137" s="229">
        <f t="shared" ref="C137:G137" si="41">SUM(C138:C142,C144:C145)</f>
        <v>0</v>
      </c>
      <c r="D137" s="229">
        <f t="shared" si="41"/>
        <v>0</v>
      </c>
      <c r="E137" s="229">
        <f t="shared" si="41"/>
        <v>0</v>
      </c>
      <c r="F137" s="229">
        <f t="shared" si="41"/>
        <v>0</v>
      </c>
      <c r="G137" s="229">
        <f t="shared" si="41"/>
        <v>0</v>
      </c>
    </row>
    <row r="138" spans="1:7" x14ac:dyDescent="0.25">
      <c r="A138" s="81" t="s">
        <v>362</v>
      </c>
      <c r="B138" s="178">
        <v>0</v>
      </c>
      <c r="C138" s="229">
        <v>0</v>
      </c>
      <c r="D138" s="229">
        <f t="shared" si="39"/>
        <v>0</v>
      </c>
      <c r="E138" s="229">
        <v>0</v>
      </c>
      <c r="F138" s="229">
        <v>0</v>
      </c>
      <c r="G138" s="229">
        <f t="shared" ref="G138:G145" si="42">D138-E138</f>
        <v>0</v>
      </c>
    </row>
    <row r="139" spans="1:7" x14ac:dyDescent="0.25">
      <c r="A139" s="81" t="s">
        <v>363</v>
      </c>
      <c r="B139" s="178">
        <v>0</v>
      </c>
      <c r="C139" s="229">
        <v>0</v>
      </c>
      <c r="D139" s="229">
        <f t="shared" si="39"/>
        <v>0</v>
      </c>
      <c r="E139" s="229">
        <v>0</v>
      </c>
      <c r="F139" s="229">
        <v>0</v>
      </c>
      <c r="G139" s="229">
        <f t="shared" si="42"/>
        <v>0</v>
      </c>
    </row>
    <row r="140" spans="1:7" x14ac:dyDescent="0.25">
      <c r="A140" s="81" t="s">
        <v>364</v>
      </c>
      <c r="B140" s="178">
        <v>0</v>
      </c>
      <c r="C140" s="229">
        <v>0</v>
      </c>
      <c r="D140" s="229">
        <f t="shared" si="39"/>
        <v>0</v>
      </c>
      <c r="E140" s="229">
        <v>0</v>
      </c>
      <c r="F140" s="229">
        <v>0</v>
      </c>
      <c r="G140" s="229">
        <f t="shared" si="42"/>
        <v>0</v>
      </c>
    </row>
    <row r="141" spans="1:7" x14ac:dyDescent="0.25">
      <c r="A141" s="81" t="s">
        <v>365</v>
      </c>
      <c r="B141" s="178">
        <v>0</v>
      </c>
      <c r="C141" s="229">
        <v>0</v>
      </c>
      <c r="D141" s="229">
        <f t="shared" si="39"/>
        <v>0</v>
      </c>
      <c r="E141" s="229">
        <v>0</v>
      </c>
      <c r="F141" s="229">
        <v>0</v>
      </c>
      <c r="G141" s="229">
        <f t="shared" si="42"/>
        <v>0</v>
      </c>
    </row>
    <row r="142" spans="1:7" x14ac:dyDescent="0.25">
      <c r="A142" s="81" t="s">
        <v>366</v>
      </c>
      <c r="B142" s="178">
        <v>0</v>
      </c>
      <c r="C142" s="229">
        <v>0</v>
      </c>
      <c r="D142" s="229">
        <f t="shared" si="39"/>
        <v>0</v>
      </c>
      <c r="E142" s="229">
        <v>0</v>
      </c>
      <c r="F142" s="229">
        <v>0</v>
      </c>
      <c r="G142" s="229">
        <f t="shared" si="42"/>
        <v>0</v>
      </c>
    </row>
    <row r="143" spans="1:7" x14ac:dyDescent="0.25">
      <c r="A143" s="81" t="s">
        <v>367</v>
      </c>
      <c r="B143" s="178">
        <v>0</v>
      </c>
      <c r="C143" s="229">
        <v>0</v>
      </c>
      <c r="D143" s="229">
        <f t="shared" si="39"/>
        <v>0</v>
      </c>
      <c r="E143" s="229">
        <v>0</v>
      </c>
      <c r="F143" s="229">
        <v>0</v>
      </c>
      <c r="G143" s="229">
        <f t="shared" si="42"/>
        <v>0</v>
      </c>
    </row>
    <row r="144" spans="1:7" x14ac:dyDescent="0.25">
      <c r="A144" s="81" t="s">
        <v>368</v>
      </c>
      <c r="B144" s="178">
        <v>0</v>
      </c>
      <c r="C144" s="229">
        <v>0</v>
      </c>
      <c r="D144" s="229">
        <f t="shared" si="39"/>
        <v>0</v>
      </c>
      <c r="E144" s="229">
        <v>0</v>
      </c>
      <c r="F144" s="229">
        <v>0</v>
      </c>
      <c r="G144" s="229">
        <f t="shared" si="42"/>
        <v>0</v>
      </c>
    </row>
    <row r="145" spans="1:7" x14ac:dyDescent="0.25">
      <c r="A145" s="81" t="s">
        <v>369</v>
      </c>
      <c r="B145" s="178">
        <v>0</v>
      </c>
      <c r="C145" s="229">
        <v>0</v>
      </c>
      <c r="D145" s="229">
        <f t="shared" si="39"/>
        <v>0</v>
      </c>
      <c r="E145" s="229">
        <v>0</v>
      </c>
      <c r="F145" s="229">
        <v>0</v>
      </c>
      <c r="G145" s="229">
        <f t="shared" si="42"/>
        <v>0</v>
      </c>
    </row>
    <row r="146" spans="1:7" x14ac:dyDescent="0.25">
      <c r="A146" s="80" t="s">
        <v>370</v>
      </c>
      <c r="B146" s="178">
        <v>0</v>
      </c>
      <c r="C146" s="229">
        <f t="shared" ref="C146:G146" si="43">SUM(C147:C149)</f>
        <v>0</v>
      </c>
      <c r="D146" s="229">
        <f t="shared" si="43"/>
        <v>0</v>
      </c>
      <c r="E146" s="229">
        <f t="shared" si="43"/>
        <v>0</v>
      </c>
      <c r="F146" s="229">
        <f t="shared" si="43"/>
        <v>0</v>
      </c>
      <c r="G146" s="229">
        <f t="shared" si="43"/>
        <v>0</v>
      </c>
    </row>
    <row r="147" spans="1:7" x14ac:dyDescent="0.25">
      <c r="A147" s="81" t="s">
        <v>371</v>
      </c>
      <c r="B147" s="178">
        <v>0</v>
      </c>
      <c r="C147" s="229">
        <v>0</v>
      </c>
      <c r="D147" s="229">
        <f t="shared" si="39"/>
        <v>0</v>
      </c>
      <c r="E147" s="229">
        <v>0</v>
      </c>
      <c r="F147" s="229">
        <v>0</v>
      </c>
      <c r="G147" s="229">
        <f t="shared" ref="G147:G149" si="44">D147-E147</f>
        <v>0</v>
      </c>
    </row>
    <row r="148" spans="1:7" x14ac:dyDescent="0.25">
      <c r="A148" s="81" t="s">
        <v>372</v>
      </c>
      <c r="B148" s="178">
        <v>0</v>
      </c>
      <c r="C148" s="229">
        <v>0</v>
      </c>
      <c r="D148" s="229">
        <f t="shared" si="39"/>
        <v>0</v>
      </c>
      <c r="E148" s="229">
        <v>0</v>
      </c>
      <c r="F148" s="229">
        <v>0</v>
      </c>
      <c r="G148" s="229">
        <f t="shared" si="44"/>
        <v>0</v>
      </c>
    </row>
    <row r="149" spans="1:7" x14ac:dyDescent="0.25">
      <c r="A149" s="81" t="s">
        <v>373</v>
      </c>
      <c r="B149" s="178">
        <v>0</v>
      </c>
      <c r="C149" s="229">
        <v>0</v>
      </c>
      <c r="D149" s="229">
        <f t="shared" si="39"/>
        <v>0</v>
      </c>
      <c r="E149" s="229">
        <v>0</v>
      </c>
      <c r="F149" s="229">
        <v>0</v>
      </c>
      <c r="G149" s="229">
        <f t="shared" si="44"/>
        <v>0</v>
      </c>
    </row>
    <row r="150" spans="1:7" x14ac:dyDescent="0.25">
      <c r="A150" s="80" t="s">
        <v>374</v>
      </c>
      <c r="B150" s="178">
        <v>0</v>
      </c>
      <c r="C150" s="229">
        <f t="shared" ref="C150:G150" si="45">SUM(C151:C157)</f>
        <v>0</v>
      </c>
      <c r="D150" s="229">
        <f t="shared" si="45"/>
        <v>0</v>
      </c>
      <c r="E150" s="229">
        <f t="shared" si="45"/>
        <v>0</v>
      </c>
      <c r="F150" s="229">
        <f t="shared" si="45"/>
        <v>0</v>
      </c>
      <c r="G150" s="229">
        <f t="shared" si="45"/>
        <v>0</v>
      </c>
    </row>
    <row r="151" spans="1:7" x14ac:dyDescent="0.25">
      <c r="A151" s="81" t="s">
        <v>375</v>
      </c>
      <c r="B151" s="178">
        <v>0</v>
      </c>
      <c r="C151" s="229">
        <v>0</v>
      </c>
      <c r="D151" s="229">
        <f t="shared" si="39"/>
        <v>0</v>
      </c>
      <c r="E151" s="229">
        <v>0</v>
      </c>
      <c r="F151" s="229">
        <v>0</v>
      </c>
      <c r="G151" s="229">
        <f t="shared" ref="G151:G157" si="46">D151-E151</f>
        <v>0</v>
      </c>
    </row>
    <row r="152" spans="1:7" x14ac:dyDescent="0.25">
      <c r="A152" s="81" t="s">
        <v>376</v>
      </c>
      <c r="B152" s="178">
        <v>0</v>
      </c>
      <c r="C152" s="229">
        <v>0</v>
      </c>
      <c r="D152" s="229">
        <f t="shared" si="39"/>
        <v>0</v>
      </c>
      <c r="E152" s="229">
        <v>0</v>
      </c>
      <c r="F152" s="229">
        <v>0</v>
      </c>
      <c r="G152" s="229">
        <f t="shared" si="46"/>
        <v>0</v>
      </c>
    </row>
    <row r="153" spans="1:7" x14ac:dyDescent="0.25">
      <c r="A153" s="81" t="s">
        <v>377</v>
      </c>
      <c r="B153" s="178">
        <v>0</v>
      </c>
      <c r="C153" s="229">
        <v>0</v>
      </c>
      <c r="D153" s="229">
        <f t="shared" si="39"/>
        <v>0</v>
      </c>
      <c r="E153" s="229">
        <v>0</v>
      </c>
      <c r="F153" s="229">
        <v>0</v>
      </c>
      <c r="G153" s="229">
        <f t="shared" si="46"/>
        <v>0</v>
      </c>
    </row>
    <row r="154" spans="1:7" x14ac:dyDescent="0.25">
      <c r="A154" s="83" t="s">
        <v>378</v>
      </c>
      <c r="B154" s="178">
        <v>0</v>
      </c>
      <c r="C154" s="229">
        <v>0</v>
      </c>
      <c r="D154" s="229">
        <f t="shared" si="39"/>
        <v>0</v>
      </c>
      <c r="E154" s="229">
        <v>0</v>
      </c>
      <c r="F154" s="229">
        <v>0</v>
      </c>
      <c r="G154" s="229">
        <f t="shared" si="46"/>
        <v>0</v>
      </c>
    </row>
    <row r="155" spans="1:7" x14ac:dyDescent="0.25">
      <c r="A155" s="81" t="s">
        <v>379</v>
      </c>
      <c r="B155" s="178">
        <v>0</v>
      </c>
      <c r="C155" s="229">
        <v>0</v>
      </c>
      <c r="D155" s="229">
        <f t="shared" si="39"/>
        <v>0</v>
      </c>
      <c r="E155" s="229">
        <v>0</v>
      </c>
      <c r="F155" s="229">
        <v>0</v>
      </c>
      <c r="G155" s="229">
        <f t="shared" si="46"/>
        <v>0</v>
      </c>
    </row>
    <row r="156" spans="1:7" x14ac:dyDescent="0.25">
      <c r="A156" s="81" t="s">
        <v>380</v>
      </c>
      <c r="B156" s="178">
        <v>0</v>
      </c>
      <c r="C156" s="229">
        <v>0</v>
      </c>
      <c r="D156" s="229">
        <f t="shared" si="39"/>
        <v>0</v>
      </c>
      <c r="E156" s="229">
        <v>0</v>
      </c>
      <c r="F156" s="229">
        <v>0</v>
      </c>
      <c r="G156" s="229">
        <f t="shared" si="46"/>
        <v>0</v>
      </c>
    </row>
    <row r="157" spans="1:7" x14ac:dyDescent="0.25">
      <c r="A157" s="81" t="s">
        <v>381</v>
      </c>
      <c r="B157" s="178">
        <v>0</v>
      </c>
      <c r="C157" s="229">
        <v>0</v>
      </c>
      <c r="D157" s="229">
        <f t="shared" si="39"/>
        <v>0</v>
      </c>
      <c r="E157" s="229">
        <v>0</v>
      </c>
      <c r="F157" s="229">
        <v>0</v>
      </c>
      <c r="G157" s="229">
        <f t="shared" si="46"/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79">
        <v>17685565.489999998</v>
      </c>
      <c r="C159" s="228">
        <f t="shared" ref="C159:G159" si="47">C9+C84</f>
        <v>981665.6</v>
      </c>
      <c r="D159" s="228">
        <f t="shared" si="47"/>
        <v>18667231.09</v>
      </c>
      <c r="E159" s="228">
        <f t="shared" si="47"/>
        <v>7638931.4800000004</v>
      </c>
      <c r="F159" s="228">
        <f t="shared" si="47"/>
        <v>7616750.4800000004</v>
      </c>
      <c r="G159" s="228">
        <f t="shared" si="47"/>
        <v>11028299.609999999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abSelected="1" zoomScaleNormal="100" workbookViewId="0">
      <selection activeCell="D19" sqref="D19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9" t="s">
        <v>384</v>
      </c>
      <c r="B1" s="260"/>
      <c r="C1" s="260"/>
      <c r="D1" s="260"/>
      <c r="E1" s="260"/>
      <c r="F1" s="260"/>
      <c r="G1" s="261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54" t="s">
        <v>4</v>
      </c>
      <c r="B7" s="256" t="s">
        <v>302</v>
      </c>
      <c r="C7" s="256"/>
      <c r="D7" s="256"/>
      <c r="E7" s="256"/>
      <c r="F7" s="256"/>
      <c r="G7" s="258" t="s">
        <v>303</v>
      </c>
    </row>
    <row r="8" spans="1:7" ht="30" x14ac:dyDescent="0.25">
      <c r="A8" s="255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57"/>
    </row>
    <row r="9" spans="1:7" ht="15.75" customHeight="1" x14ac:dyDescent="0.25">
      <c r="A9" s="27" t="s">
        <v>386</v>
      </c>
      <c r="B9" s="180">
        <v>17685565.490000002</v>
      </c>
      <c r="C9" s="180">
        <v>981665.59999999986</v>
      </c>
      <c r="D9" s="180">
        <v>18667231.090000004</v>
      </c>
      <c r="E9" s="180">
        <v>7638931.4799999986</v>
      </c>
      <c r="F9" s="180">
        <v>7616750.4800000004</v>
      </c>
      <c r="G9" s="180">
        <v>11028299.609999999</v>
      </c>
    </row>
    <row r="10" spans="1:7" x14ac:dyDescent="0.25">
      <c r="A10" s="185" t="s">
        <v>582</v>
      </c>
      <c r="B10" s="182">
        <v>925205.85</v>
      </c>
      <c r="C10" s="182">
        <v>-925205.85</v>
      </c>
      <c r="D10" s="181">
        <v>0</v>
      </c>
      <c r="E10" s="182">
        <v>0</v>
      </c>
      <c r="F10" s="182">
        <v>0</v>
      </c>
      <c r="G10" s="181">
        <v>0</v>
      </c>
    </row>
    <row r="11" spans="1:7" x14ac:dyDescent="0.25">
      <c r="A11" s="185" t="s">
        <v>562</v>
      </c>
      <c r="B11" s="182">
        <v>583504.88</v>
      </c>
      <c r="C11" s="182">
        <v>0</v>
      </c>
      <c r="D11" s="181">
        <v>583504.88</v>
      </c>
      <c r="E11" s="182">
        <v>203790.09</v>
      </c>
      <c r="F11" s="182">
        <v>203234</v>
      </c>
      <c r="G11" s="181">
        <v>379714.79000000004</v>
      </c>
    </row>
    <row r="12" spans="1:7" x14ac:dyDescent="0.25">
      <c r="A12" s="185" t="s">
        <v>563</v>
      </c>
      <c r="B12" s="182">
        <v>22090.400000000001</v>
      </c>
      <c r="C12" s="182">
        <v>990950.01</v>
      </c>
      <c r="D12" s="181">
        <v>1013040.41</v>
      </c>
      <c r="E12" s="182">
        <v>355070.45</v>
      </c>
      <c r="F12" s="182">
        <v>354055.54</v>
      </c>
      <c r="G12" s="181">
        <v>657969.96</v>
      </c>
    </row>
    <row r="13" spans="1:7" x14ac:dyDescent="0.25">
      <c r="A13" s="185" t="s">
        <v>564</v>
      </c>
      <c r="B13" s="182">
        <v>1281158.49</v>
      </c>
      <c r="C13" s="182">
        <v>276937.96999999997</v>
      </c>
      <c r="D13" s="181">
        <v>1558096.46</v>
      </c>
      <c r="E13" s="182">
        <v>685240.09</v>
      </c>
      <c r="F13" s="182">
        <v>683660.57</v>
      </c>
      <c r="G13" s="181">
        <v>872856.37</v>
      </c>
    </row>
    <row r="14" spans="1:7" x14ac:dyDescent="0.25">
      <c r="A14" s="185" t="s">
        <v>565</v>
      </c>
      <c r="B14" s="182">
        <v>403349.38</v>
      </c>
      <c r="C14" s="182">
        <v>0</v>
      </c>
      <c r="D14" s="181">
        <v>403349.38</v>
      </c>
      <c r="E14" s="182">
        <v>170218.86</v>
      </c>
      <c r="F14" s="182">
        <v>169922.48</v>
      </c>
      <c r="G14" s="181">
        <v>233130.52000000002</v>
      </c>
    </row>
    <row r="15" spans="1:7" x14ac:dyDescent="0.25">
      <c r="A15" s="185" t="s">
        <v>566</v>
      </c>
      <c r="B15" s="182">
        <v>354327.88</v>
      </c>
      <c r="C15" s="182">
        <v>550</v>
      </c>
      <c r="D15" s="181">
        <v>354877.88</v>
      </c>
      <c r="E15" s="182">
        <v>143753</v>
      </c>
      <c r="F15" s="182">
        <v>143073.31</v>
      </c>
      <c r="G15" s="181">
        <v>211124.88</v>
      </c>
    </row>
    <row r="16" spans="1:7" x14ac:dyDescent="0.25">
      <c r="A16" s="185" t="s">
        <v>567</v>
      </c>
      <c r="B16" s="182">
        <v>1507230.75</v>
      </c>
      <c r="C16" s="182">
        <v>2730</v>
      </c>
      <c r="D16" s="181">
        <v>1509960.75</v>
      </c>
      <c r="E16" s="182">
        <v>590274.96</v>
      </c>
      <c r="F16" s="182">
        <v>588134.77</v>
      </c>
      <c r="G16" s="181">
        <v>919685.79</v>
      </c>
    </row>
    <row r="17" spans="1:7" x14ac:dyDescent="0.25">
      <c r="A17" s="185" t="s">
        <v>568</v>
      </c>
      <c r="B17" s="182">
        <v>719417.2</v>
      </c>
      <c r="C17" s="182">
        <v>3024.16</v>
      </c>
      <c r="D17" s="181">
        <v>722441.36</v>
      </c>
      <c r="E17" s="182">
        <v>316749.14</v>
      </c>
      <c r="F17" s="182">
        <v>315761.64</v>
      </c>
      <c r="G17" s="181">
        <v>405692.22</v>
      </c>
    </row>
    <row r="18" spans="1:7" x14ac:dyDescent="0.25">
      <c r="A18" s="185" t="s">
        <v>569</v>
      </c>
      <c r="B18" s="182">
        <v>143491.57</v>
      </c>
      <c r="C18" s="182">
        <v>0</v>
      </c>
      <c r="D18" s="181">
        <v>143491.57</v>
      </c>
      <c r="E18" s="182">
        <v>64255.07</v>
      </c>
      <c r="F18" s="182">
        <v>64035.31</v>
      </c>
      <c r="G18" s="181">
        <v>79236.5</v>
      </c>
    </row>
    <row r="19" spans="1:7" x14ac:dyDescent="0.25">
      <c r="A19" s="185" t="s">
        <v>570</v>
      </c>
      <c r="B19" s="182">
        <v>355356.99</v>
      </c>
      <c r="C19" s="182">
        <v>4216.16</v>
      </c>
      <c r="D19" s="181">
        <v>359573.14999999997</v>
      </c>
      <c r="E19" s="182">
        <v>124021.4</v>
      </c>
      <c r="F19" s="182">
        <v>123549.9</v>
      </c>
      <c r="G19" s="181">
        <v>235551.74999999997</v>
      </c>
    </row>
    <row r="20" spans="1:7" x14ac:dyDescent="0.25">
      <c r="A20" s="185" t="s">
        <v>571</v>
      </c>
      <c r="B20" s="182">
        <v>789504.03</v>
      </c>
      <c r="C20" s="182">
        <v>7444.67</v>
      </c>
      <c r="D20" s="181">
        <v>796948.70000000007</v>
      </c>
      <c r="E20" s="182">
        <v>330743.07</v>
      </c>
      <c r="F20" s="182">
        <v>329401.39</v>
      </c>
      <c r="G20" s="181">
        <v>466205.63000000006</v>
      </c>
    </row>
    <row r="21" spans="1:7" x14ac:dyDescent="0.25">
      <c r="A21" s="185" t="s">
        <v>572</v>
      </c>
      <c r="B21" s="182">
        <v>1051849.5</v>
      </c>
      <c r="C21" s="182">
        <v>28000</v>
      </c>
      <c r="D21" s="181">
        <v>1079849.5</v>
      </c>
      <c r="E21" s="182">
        <v>424416.35</v>
      </c>
      <c r="F21" s="182">
        <v>423017.45</v>
      </c>
      <c r="G21" s="181">
        <v>655433.15</v>
      </c>
    </row>
    <row r="22" spans="1:7" x14ac:dyDescent="0.25">
      <c r="A22" s="185" t="s">
        <v>573</v>
      </c>
      <c r="B22" s="182">
        <v>151215.71</v>
      </c>
      <c r="C22" s="182">
        <v>-4733.45</v>
      </c>
      <c r="D22" s="181">
        <v>146482.25999999998</v>
      </c>
      <c r="E22" s="182">
        <v>58338.05</v>
      </c>
      <c r="F22" s="182">
        <v>58076.15</v>
      </c>
      <c r="G22" s="181">
        <v>88144.209999999977</v>
      </c>
    </row>
    <row r="23" spans="1:7" x14ac:dyDescent="0.25">
      <c r="A23" s="185" t="s">
        <v>574</v>
      </c>
      <c r="B23" s="182">
        <v>2751191.05</v>
      </c>
      <c r="C23" s="182">
        <v>30000</v>
      </c>
      <c r="D23" s="181">
        <v>2781191.05</v>
      </c>
      <c r="E23" s="182">
        <v>1055995.7</v>
      </c>
      <c r="F23" s="182">
        <v>1054785.33</v>
      </c>
      <c r="G23" s="181">
        <v>1725195.3499999999</v>
      </c>
    </row>
    <row r="24" spans="1:7" x14ac:dyDescent="0.25">
      <c r="A24" s="185" t="s">
        <v>575</v>
      </c>
      <c r="B24" s="182">
        <v>721607.08</v>
      </c>
      <c r="C24" s="182">
        <v>-18080.830000000002</v>
      </c>
      <c r="D24" s="181">
        <v>703526.25</v>
      </c>
      <c r="E24" s="182">
        <v>252864.14</v>
      </c>
      <c r="F24" s="182">
        <v>251865.74</v>
      </c>
      <c r="G24" s="181">
        <v>450662.11</v>
      </c>
    </row>
    <row r="25" spans="1:7" x14ac:dyDescent="0.25">
      <c r="A25" s="185" t="s">
        <v>576</v>
      </c>
      <c r="B25" s="182">
        <v>34800.6</v>
      </c>
      <c r="C25" s="182">
        <v>0</v>
      </c>
      <c r="D25" s="181">
        <v>34800.6</v>
      </c>
      <c r="E25" s="182">
        <v>15246.06</v>
      </c>
      <c r="F25" s="182">
        <v>15246.06</v>
      </c>
      <c r="G25" s="181">
        <v>19554.54</v>
      </c>
    </row>
    <row r="26" spans="1:7" x14ac:dyDescent="0.25">
      <c r="A26" s="185" t="s">
        <v>577</v>
      </c>
      <c r="B26" s="182">
        <v>1353684.43</v>
      </c>
      <c r="C26" s="182">
        <v>42000</v>
      </c>
      <c r="D26" s="181">
        <v>1395684.43</v>
      </c>
      <c r="E26" s="182">
        <v>634027.09</v>
      </c>
      <c r="F26" s="182">
        <v>631956.31000000006</v>
      </c>
      <c r="G26" s="181">
        <v>761657.34</v>
      </c>
    </row>
    <row r="27" spans="1:7" x14ac:dyDescent="0.25">
      <c r="A27" s="185" t="s">
        <v>578</v>
      </c>
      <c r="B27" s="182">
        <v>151284.54999999999</v>
      </c>
      <c r="C27" s="182">
        <v>0</v>
      </c>
      <c r="D27" s="181">
        <v>151284.54999999999</v>
      </c>
      <c r="E27" s="182">
        <v>64166.12</v>
      </c>
      <c r="F27" s="182">
        <v>63911.23</v>
      </c>
      <c r="G27" s="181">
        <v>87118.43</v>
      </c>
    </row>
    <row r="28" spans="1:7" x14ac:dyDescent="0.25">
      <c r="A28" s="185" t="s">
        <v>579</v>
      </c>
      <c r="B28" s="182">
        <v>3311275.24</v>
      </c>
      <c r="C28" s="182">
        <v>13070.19</v>
      </c>
      <c r="D28" s="181">
        <v>3324345.43</v>
      </c>
      <c r="E28" s="182">
        <v>1374830.79</v>
      </c>
      <c r="F28" s="182">
        <v>1369705.7</v>
      </c>
      <c r="G28" s="181">
        <v>1949514.6400000001</v>
      </c>
    </row>
    <row r="29" spans="1:7" x14ac:dyDescent="0.25">
      <c r="A29" s="185" t="s">
        <v>580</v>
      </c>
      <c r="B29" s="182">
        <v>794493.36</v>
      </c>
      <c r="C29" s="182">
        <v>531814.37</v>
      </c>
      <c r="D29" s="181">
        <v>1326307.73</v>
      </c>
      <c r="E29" s="182">
        <v>655529.19999999995</v>
      </c>
      <c r="F29" s="182">
        <v>654431.31999999995</v>
      </c>
      <c r="G29" s="181">
        <v>670778.53</v>
      </c>
    </row>
    <row r="30" spans="1:7" x14ac:dyDescent="0.25">
      <c r="A30" s="185" t="s">
        <v>581</v>
      </c>
      <c r="B30" s="182">
        <v>279526.55</v>
      </c>
      <c r="C30" s="182">
        <v>-1051.8</v>
      </c>
      <c r="D30" s="181">
        <v>278474.75</v>
      </c>
      <c r="E30" s="182">
        <v>119401.85</v>
      </c>
      <c r="F30" s="182">
        <v>118926.28</v>
      </c>
      <c r="G30" s="181">
        <v>159072.9</v>
      </c>
    </row>
    <row r="31" spans="1:7" s="183" customFormat="1" x14ac:dyDescent="0.25">
      <c r="A31" s="185"/>
      <c r="B31" s="186"/>
      <c r="C31" s="186"/>
      <c r="D31" s="184"/>
      <c r="E31" s="186"/>
      <c r="F31" s="186"/>
      <c r="G31" s="184"/>
    </row>
    <row r="32" spans="1:7" x14ac:dyDescent="0.25">
      <c r="A32" s="3" t="s">
        <v>395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x14ac:dyDescent="0.25">
      <c r="A33" s="62" t="s">
        <v>387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</row>
    <row r="34" spans="1:7" x14ac:dyDescent="0.25">
      <c r="A34" s="62" t="s">
        <v>388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</row>
    <row r="35" spans="1:7" x14ac:dyDescent="0.25">
      <c r="A35" s="62" t="s">
        <v>389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</row>
    <row r="36" spans="1:7" x14ac:dyDescent="0.25">
      <c r="A36" s="62" t="s">
        <v>390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</row>
    <row r="37" spans="1:7" x14ac:dyDescent="0.25">
      <c r="A37" s="62" t="s">
        <v>391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</row>
    <row r="38" spans="1:7" x14ac:dyDescent="0.25">
      <c r="A38" s="62" t="s">
        <v>392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</row>
    <row r="39" spans="1:7" x14ac:dyDescent="0.25">
      <c r="A39" s="62" t="s">
        <v>393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</row>
    <row r="40" spans="1:7" x14ac:dyDescent="0.25">
      <c r="A40" s="62" t="s">
        <v>394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189">
        <v>17685565.490000002</v>
      </c>
      <c r="C42" s="232">
        <f t="shared" ref="C42:F42" si="0">C9+C32</f>
        <v>981665.59999999986</v>
      </c>
      <c r="D42" s="232">
        <f>B42+C42</f>
        <v>18667231.090000004</v>
      </c>
      <c r="E42" s="232">
        <f t="shared" si="0"/>
        <v>7638931.4799999986</v>
      </c>
      <c r="F42" s="232">
        <f t="shared" si="0"/>
        <v>7616750.4800000004</v>
      </c>
      <c r="G42" s="232">
        <f>D42-E42</f>
        <v>11028299.610000005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1" zoomScale="115" zoomScaleNormal="115" workbookViewId="0">
      <selection activeCell="D76" sqref="D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5" t="s">
        <v>396</v>
      </c>
      <c r="B1" s="266"/>
      <c r="C1" s="266"/>
      <c r="D1" s="266"/>
      <c r="E1" s="266"/>
      <c r="F1" s="266"/>
      <c r="G1" s="266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54" t="s">
        <v>4</v>
      </c>
      <c r="B7" s="262" t="s">
        <v>302</v>
      </c>
      <c r="C7" s="263"/>
      <c r="D7" s="263"/>
      <c r="E7" s="263"/>
      <c r="F7" s="264"/>
      <c r="G7" s="258" t="s">
        <v>399</v>
      </c>
    </row>
    <row r="8" spans="1:7" ht="30" x14ac:dyDescent="0.25">
      <c r="A8" s="255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57"/>
    </row>
    <row r="9" spans="1:7" ht="16.5" customHeight="1" x14ac:dyDescent="0.25">
      <c r="A9" s="27" t="s">
        <v>401</v>
      </c>
      <c r="B9" s="190">
        <v>17685565.490000002</v>
      </c>
      <c r="C9" s="190">
        <v>981665.60000000009</v>
      </c>
      <c r="D9" s="190">
        <v>18667231.09</v>
      </c>
      <c r="E9" s="190">
        <v>7638931.4800000004</v>
      </c>
      <c r="F9" s="190">
        <v>7616750.4800000004</v>
      </c>
      <c r="G9" s="190">
        <v>11028299.610000001</v>
      </c>
    </row>
    <row r="10" spans="1:7" ht="15" customHeight="1" x14ac:dyDescent="0.25">
      <c r="A10" s="57" t="s">
        <v>402</v>
      </c>
      <c r="B10" s="191">
        <v>2758527.78</v>
      </c>
      <c r="C10" s="191">
        <v>807700.54</v>
      </c>
      <c r="D10" s="191">
        <v>3566228.32</v>
      </c>
      <c r="E10" s="191">
        <v>1630390</v>
      </c>
      <c r="F10" s="191">
        <v>1626940.65</v>
      </c>
      <c r="G10" s="191">
        <v>1935838.3199999998</v>
      </c>
    </row>
    <row r="11" spans="1:7" x14ac:dyDescent="0.25">
      <c r="A11" s="75" t="s">
        <v>403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25">
      <c r="A12" s="75" t="s">
        <v>404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25">
      <c r="A13" s="75" t="s">
        <v>405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25">
      <c r="A14" s="75" t="s">
        <v>406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25">
      <c r="A15" s="75" t="s">
        <v>407</v>
      </c>
      <c r="B15" s="195">
        <v>2758527.78</v>
      </c>
      <c r="C15" s="195">
        <v>807700.54</v>
      </c>
      <c r="D15" s="191">
        <v>3566228.32</v>
      </c>
      <c r="E15" s="195">
        <v>1630390</v>
      </c>
      <c r="F15" s="195">
        <v>1626940.65</v>
      </c>
      <c r="G15" s="191">
        <v>1935838.3199999998</v>
      </c>
    </row>
    <row r="16" spans="1:7" x14ac:dyDescent="0.25">
      <c r="A16" s="75" t="s">
        <v>408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25">
      <c r="A17" s="75" t="s">
        <v>409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25">
      <c r="A18" s="75" t="s">
        <v>410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25">
      <c r="A19" s="57" t="s">
        <v>411</v>
      </c>
      <c r="B19" s="191">
        <v>14927037.710000001</v>
      </c>
      <c r="C19" s="191">
        <v>173965.06</v>
      </c>
      <c r="D19" s="191">
        <v>15101002.770000001</v>
      </c>
      <c r="E19" s="191">
        <v>6008541.4800000004</v>
      </c>
      <c r="F19" s="191">
        <v>5989809.8300000001</v>
      </c>
      <c r="G19" s="191">
        <v>9092461.290000001</v>
      </c>
    </row>
    <row r="20" spans="1:7" x14ac:dyDescent="0.25">
      <c r="A20" s="75" t="s">
        <v>412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5" t="s">
        <v>413</v>
      </c>
      <c r="B21" s="195">
        <v>355356.99</v>
      </c>
      <c r="C21" s="195">
        <v>4216.16</v>
      </c>
      <c r="D21" s="191">
        <v>359573.14999999997</v>
      </c>
      <c r="E21" s="195">
        <v>124021.4</v>
      </c>
      <c r="F21" s="195">
        <v>123549.9</v>
      </c>
      <c r="G21" s="191">
        <v>235551.74999999997</v>
      </c>
    </row>
    <row r="22" spans="1:7" x14ac:dyDescent="0.25">
      <c r="A22" s="75" t="s">
        <v>414</v>
      </c>
      <c r="B22" s="195">
        <v>1497176</v>
      </c>
      <c r="C22" s="195">
        <v>42000</v>
      </c>
      <c r="D22" s="191">
        <v>1539176</v>
      </c>
      <c r="E22" s="195">
        <v>698282.16</v>
      </c>
      <c r="F22" s="195">
        <v>695991.62</v>
      </c>
      <c r="G22" s="191">
        <v>840893.84</v>
      </c>
    </row>
    <row r="23" spans="1:7" x14ac:dyDescent="0.25">
      <c r="A23" s="75" t="s">
        <v>415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5" t="s">
        <v>416</v>
      </c>
      <c r="B24" s="195">
        <v>3346075.84</v>
      </c>
      <c r="C24" s="195">
        <v>13070.19</v>
      </c>
      <c r="D24" s="191">
        <v>3359146.03</v>
      </c>
      <c r="E24" s="195">
        <v>1390076.85</v>
      </c>
      <c r="F24" s="195">
        <v>1384951.76</v>
      </c>
      <c r="G24" s="191">
        <v>1969069.1799999997</v>
      </c>
    </row>
    <row r="25" spans="1:7" x14ac:dyDescent="0.25">
      <c r="A25" s="75" t="s">
        <v>417</v>
      </c>
      <c r="B25" s="195">
        <v>9728428.8800000008</v>
      </c>
      <c r="C25" s="195">
        <v>114678.71</v>
      </c>
      <c r="D25" s="191">
        <v>9843107.5900000017</v>
      </c>
      <c r="E25" s="195">
        <v>3796161.07</v>
      </c>
      <c r="F25" s="195">
        <v>3785316.55</v>
      </c>
      <c r="G25" s="191">
        <v>6046946.5200000014</v>
      </c>
    </row>
    <row r="26" spans="1:7" x14ac:dyDescent="0.25">
      <c r="A26" s="75" t="s">
        <v>418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25">
      <c r="A27" s="57" t="s">
        <v>419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x14ac:dyDescent="0.25">
      <c r="A28" s="77" t="s">
        <v>420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75" t="s">
        <v>421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25">
      <c r="A30" s="75" t="s">
        <v>422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25">
      <c r="A31" s="75" t="s">
        <v>423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25">
      <c r="A32" s="75" t="s">
        <v>424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5" t="s">
        <v>425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14.45" customHeight="1" x14ac:dyDescent="0.25">
      <c r="A34" s="75" t="s">
        <v>426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14.45" customHeight="1" x14ac:dyDescent="0.25">
      <c r="A35" s="75" t="s">
        <v>427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5" t="s">
        <v>428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ht="14.45" customHeight="1" x14ac:dyDescent="0.25">
      <c r="A37" s="58" t="s">
        <v>429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7" t="s">
        <v>430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ht="30" x14ac:dyDescent="0.25">
      <c r="A39" s="77" t="s">
        <v>431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77" t="s">
        <v>432</v>
      </c>
      <c r="B40" s="191">
        <v>0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</row>
    <row r="41" spans="1:7" x14ac:dyDescent="0.25">
      <c r="A41" s="77" t="s">
        <v>433</v>
      </c>
      <c r="B41" s="191">
        <v>0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</row>
    <row r="42" spans="1:7" x14ac:dyDescent="0.25">
      <c r="A42" s="77"/>
      <c r="B42" s="191"/>
      <c r="C42" s="191"/>
      <c r="D42" s="191"/>
      <c r="E42" s="191"/>
      <c r="F42" s="191"/>
      <c r="G42" s="191"/>
    </row>
    <row r="43" spans="1:7" x14ac:dyDescent="0.25">
      <c r="A43" s="3" t="s">
        <v>434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  <c r="G43" s="192">
        <v>0</v>
      </c>
    </row>
    <row r="44" spans="1:7" x14ac:dyDescent="0.25">
      <c r="A44" s="57" t="s">
        <v>402</v>
      </c>
      <c r="B44" s="191">
        <v>0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</row>
    <row r="45" spans="1:7" x14ac:dyDescent="0.25">
      <c r="A45" s="77" t="s">
        <v>403</v>
      </c>
      <c r="B45" s="191">
        <v>0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</row>
    <row r="46" spans="1:7" x14ac:dyDescent="0.25">
      <c r="A46" s="77" t="s">
        <v>404</v>
      </c>
      <c r="B46" s="191">
        <v>0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</row>
    <row r="47" spans="1:7" x14ac:dyDescent="0.25">
      <c r="A47" s="77" t="s">
        <v>405</v>
      </c>
      <c r="B47" s="191">
        <v>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</row>
    <row r="48" spans="1:7" x14ac:dyDescent="0.25">
      <c r="A48" s="77" t="s">
        <v>406</v>
      </c>
      <c r="B48" s="191"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</row>
    <row r="49" spans="1:7" x14ac:dyDescent="0.25">
      <c r="A49" s="77" t="s">
        <v>407</v>
      </c>
      <c r="B49" s="191">
        <v>0</v>
      </c>
      <c r="C49" s="191">
        <v>0</v>
      </c>
      <c r="D49" s="191">
        <v>0</v>
      </c>
      <c r="E49" s="191">
        <v>0</v>
      </c>
      <c r="F49" s="191">
        <v>0</v>
      </c>
      <c r="G49" s="191">
        <v>0</v>
      </c>
    </row>
    <row r="50" spans="1:7" x14ac:dyDescent="0.25">
      <c r="A50" s="77" t="s">
        <v>408</v>
      </c>
      <c r="B50" s="191">
        <v>0</v>
      </c>
      <c r="C50" s="191">
        <v>0</v>
      </c>
      <c r="D50" s="191">
        <v>0</v>
      </c>
      <c r="E50" s="191">
        <v>0</v>
      </c>
      <c r="F50" s="191">
        <v>0</v>
      </c>
      <c r="G50" s="191">
        <v>0</v>
      </c>
    </row>
    <row r="51" spans="1:7" x14ac:dyDescent="0.25">
      <c r="A51" s="77" t="s">
        <v>409</v>
      </c>
      <c r="B51" s="191">
        <v>0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</row>
    <row r="52" spans="1:7" x14ac:dyDescent="0.25">
      <c r="A52" s="77" t="s">
        <v>410</v>
      </c>
      <c r="B52" s="191">
        <v>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</row>
    <row r="53" spans="1:7" x14ac:dyDescent="0.25">
      <c r="A53" s="57" t="s">
        <v>411</v>
      </c>
      <c r="B53" s="191">
        <v>0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</row>
    <row r="54" spans="1:7" x14ac:dyDescent="0.25">
      <c r="A54" s="77" t="s">
        <v>412</v>
      </c>
      <c r="B54" s="191">
        <v>0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</row>
    <row r="55" spans="1:7" x14ac:dyDescent="0.25">
      <c r="A55" s="77" t="s">
        <v>413</v>
      </c>
      <c r="B55" s="191">
        <v>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</row>
    <row r="56" spans="1:7" x14ac:dyDescent="0.25">
      <c r="A56" s="77" t="s">
        <v>414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0</v>
      </c>
    </row>
    <row r="57" spans="1:7" x14ac:dyDescent="0.25">
      <c r="A57" s="78" t="s">
        <v>415</v>
      </c>
      <c r="B57" s="191">
        <v>0</v>
      </c>
      <c r="C57" s="191">
        <v>0</v>
      </c>
      <c r="D57" s="191">
        <v>0</v>
      </c>
      <c r="E57" s="191">
        <v>0</v>
      </c>
      <c r="F57" s="191">
        <v>0</v>
      </c>
      <c r="G57" s="191">
        <v>0</v>
      </c>
    </row>
    <row r="58" spans="1:7" x14ac:dyDescent="0.25">
      <c r="A58" s="77" t="s">
        <v>416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</row>
    <row r="59" spans="1:7" x14ac:dyDescent="0.25">
      <c r="A59" s="77" t="s">
        <v>417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</row>
    <row r="60" spans="1:7" x14ac:dyDescent="0.25">
      <c r="A60" s="77" t="s">
        <v>418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</row>
    <row r="61" spans="1:7" x14ac:dyDescent="0.25">
      <c r="A61" s="57" t="s">
        <v>419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</row>
    <row r="62" spans="1:7" x14ac:dyDescent="0.25">
      <c r="A62" s="77" t="s">
        <v>420</v>
      </c>
      <c r="B62" s="191">
        <v>0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</row>
    <row r="63" spans="1:7" x14ac:dyDescent="0.25">
      <c r="A63" s="77" t="s">
        <v>421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</row>
    <row r="64" spans="1:7" x14ac:dyDescent="0.25">
      <c r="A64" s="77" t="s">
        <v>422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</row>
    <row r="65" spans="1:7" x14ac:dyDescent="0.25">
      <c r="A65" s="77" t="s">
        <v>423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</row>
    <row r="66" spans="1:7" x14ac:dyDescent="0.25">
      <c r="A66" s="77" t="s">
        <v>424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</row>
    <row r="67" spans="1:7" x14ac:dyDescent="0.25">
      <c r="A67" s="77" t="s">
        <v>425</v>
      </c>
      <c r="B67" s="191">
        <v>0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</row>
    <row r="68" spans="1:7" x14ac:dyDescent="0.25">
      <c r="A68" s="77" t="s">
        <v>426</v>
      </c>
      <c r="B68" s="191">
        <v>0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</row>
    <row r="69" spans="1:7" x14ac:dyDescent="0.25">
      <c r="A69" s="77" t="s">
        <v>427</v>
      </c>
      <c r="B69" s="191">
        <v>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</row>
    <row r="70" spans="1:7" x14ac:dyDescent="0.25">
      <c r="A70" s="77" t="s">
        <v>428</v>
      </c>
      <c r="B70" s="191">
        <v>0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</row>
    <row r="71" spans="1:7" x14ac:dyDescent="0.25">
      <c r="A71" s="58" t="s">
        <v>429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x14ac:dyDescent="0.25">
      <c r="A72" s="77" t="s">
        <v>430</v>
      </c>
      <c r="B72" s="191">
        <v>0</v>
      </c>
      <c r="C72" s="191">
        <v>0</v>
      </c>
      <c r="D72" s="191">
        <v>0</v>
      </c>
      <c r="E72" s="191">
        <v>0</v>
      </c>
      <c r="F72" s="191">
        <v>0</v>
      </c>
      <c r="G72" s="191">
        <v>0</v>
      </c>
    </row>
    <row r="73" spans="1:7" ht="30" x14ac:dyDescent="0.25">
      <c r="A73" s="77" t="s">
        <v>431</v>
      </c>
      <c r="B73" s="191">
        <v>0</v>
      </c>
      <c r="C73" s="191">
        <v>0</v>
      </c>
      <c r="D73" s="191">
        <v>0</v>
      </c>
      <c r="E73" s="191">
        <v>0</v>
      </c>
      <c r="F73" s="191">
        <v>0</v>
      </c>
      <c r="G73" s="191">
        <v>0</v>
      </c>
    </row>
    <row r="74" spans="1:7" x14ac:dyDescent="0.25">
      <c r="A74" s="77" t="s">
        <v>432</v>
      </c>
      <c r="B74" s="191">
        <v>0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</row>
    <row r="75" spans="1:7" x14ac:dyDescent="0.25">
      <c r="A75" s="77" t="s">
        <v>433</v>
      </c>
      <c r="B75" s="191">
        <v>0</v>
      </c>
      <c r="C75" s="191">
        <v>0</v>
      </c>
      <c r="D75" s="191">
        <v>0</v>
      </c>
      <c r="E75" s="191">
        <v>0</v>
      </c>
      <c r="F75" s="191">
        <v>0</v>
      </c>
      <c r="G75" s="191">
        <v>0</v>
      </c>
    </row>
    <row r="76" spans="1:7" x14ac:dyDescent="0.25">
      <c r="A76" s="44"/>
      <c r="B76" s="194"/>
      <c r="C76" s="194"/>
      <c r="D76" s="194"/>
      <c r="E76" s="194"/>
      <c r="F76" s="194"/>
      <c r="G76" s="194"/>
    </row>
    <row r="77" spans="1:7" x14ac:dyDescent="0.25">
      <c r="A77" s="3" t="s">
        <v>383</v>
      </c>
      <c r="B77" s="192">
        <v>17685565.490000002</v>
      </c>
      <c r="C77" s="233">
        <f t="shared" ref="C77:G77" si="0">C9+C43</f>
        <v>981665.60000000009</v>
      </c>
      <c r="D77" s="233">
        <f t="shared" si="0"/>
        <v>18667231.09</v>
      </c>
      <c r="E77" s="233">
        <f t="shared" si="0"/>
        <v>7638931.4800000004</v>
      </c>
      <c r="F77" s="233">
        <f t="shared" si="0"/>
        <v>7616750.4800000004</v>
      </c>
      <c r="G77" s="233">
        <f t="shared" si="0"/>
        <v>11028299.610000001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0" zoomScaleNormal="100" workbookViewId="0">
      <selection activeCell="F18" sqref="F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9" t="s">
        <v>435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54" t="s">
        <v>437</v>
      </c>
      <c r="B7" s="257" t="s">
        <v>302</v>
      </c>
      <c r="C7" s="257"/>
      <c r="D7" s="257"/>
      <c r="E7" s="257"/>
      <c r="F7" s="257"/>
      <c r="G7" s="257" t="s">
        <v>303</v>
      </c>
    </row>
    <row r="8" spans="1:7" ht="30" x14ac:dyDescent="0.25">
      <c r="A8" s="255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67"/>
    </row>
    <row r="9" spans="1:7" ht="15.75" customHeight="1" x14ac:dyDescent="0.25">
      <c r="A9" s="27" t="s">
        <v>438</v>
      </c>
      <c r="B9" s="196">
        <v>13838419.369999999</v>
      </c>
      <c r="C9" s="196">
        <v>0</v>
      </c>
      <c r="D9" s="196">
        <v>13838419.369999999</v>
      </c>
      <c r="E9" s="196">
        <v>5600829.8399999999</v>
      </c>
      <c r="F9" s="196">
        <v>5600829.8399999999</v>
      </c>
      <c r="G9" s="196">
        <v>8237589.5299999993</v>
      </c>
    </row>
    <row r="10" spans="1:7" x14ac:dyDescent="0.25">
      <c r="A10" s="57" t="s">
        <v>439</v>
      </c>
      <c r="B10" s="199">
        <v>13838419.369999999</v>
      </c>
      <c r="C10" s="199">
        <v>0</v>
      </c>
      <c r="D10" s="197">
        <v>13838419.369999999</v>
      </c>
      <c r="E10" s="199">
        <v>5600829.8399999999</v>
      </c>
      <c r="F10" s="199">
        <v>5600829.8399999999</v>
      </c>
      <c r="G10" s="197">
        <v>8237589.5299999993</v>
      </c>
    </row>
    <row r="11" spans="1:7" ht="15.75" customHeight="1" x14ac:dyDescent="0.25">
      <c r="A11" s="57" t="s">
        <v>440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7" t="s">
        <v>441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5" t="s">
        <v>442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5" t="s">
        <v>443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7" t="s">
        <v>444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8" t="s">
        <v>445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5" t="s">
        <v>446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5" t="s">
        <v>447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7" t="s">
        <v>448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4"/>
      <c r="B20" s="198"/>
      <c r="C20" s="198"/>
      <c r="D20" s="198"/>
      <c r="E20" s="198"/>
      <c r="F20" s="198"/>
      <c r="G20" s="198"/>
    </row>
    <row r="21" spans="1:7" x14ac:dyDescent="0.25">
      <c r="A21" s="34" t="s">
        <v>449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7" x14ac:dyDescent="0.25">
      <c r="A22" s="57" t="s">
        <v>439</v>
      </c>
      <c r="B22" s="199">
        <v>0</v>
      </c>
      <c r="C22" s="199">
        <v>0</v>
      </c>
      <c r="D22" s="197">
        <v>0</v>
      </c>
      <c r="E22" s="199">
        <v>0</v>
      </c>
      <c r="F22" s="199">
        <v>0</v>
      </c>
      <c r="G22" s="197">
        <v>0</v>
      </c>
    </row>
    <row r="23" spans="1:7" x14ac:dyDescent="0.25">
      <c r="A23" s="57" t="s">
        <v>440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7" t="s">
        <v>441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5" t="s">
        <v>442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5" t="s">
        <v>443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7" t="s">
        <v>444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8" t="s">
        <v>445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5" t="s">
        <v>446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5" t="s">
        <v>447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7" t="s">
        <v>448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4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450</v>
      </c>
      <c r="B33" s="196">
        <v>13838419.369999999</v>
      </c>
      <c r="C33" s="234">
        <f t="shared" ref="C33:G33" si="0">C9+C21</f>
        <v>0</v>
      </c>
      <c r="D33" s="234">
        <f t="shared" si="0"/>
        <v>13838419.369999999</v>
      </c>
      <c r="E33" s="234">
        <f t="shared" si="0"/>
        <v>5600829.8399999999</v>
      </c>
      <c r="F33" s="234">
        <f t="shared" si="0"/>
        <v>5600829.8399999999</v>
      </c>
      <c r="G33" s="234">
        <f t="shared" si="0"/>
        <v>8237589.5299999993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2024-07-29T20:59:33Z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